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codeName="ThisWorkbook" defaultThemeVersion="124226"/>
  <mc:AlternateContent xmlns:mc="http://schemas.openxmlformats.org/markup-compatibility/2006">
    <mc:Choice Requires="x15">
      <x15ac:absPath xmlns:x15ac="http://schemas.microsoft.com/office/spreadsheetml/2010/11/ac" url="C:\Users\con.inthsf\Documents\INFORME DE GESTIÒN Y ENTREGA DE CAGO_ASESOR CONTROL INTERNO 2022-2025\MAPA DE RIESGOS\vIGENCIA 2025\"/>
    </mc:Choice>
  </mc:AlternateContent>
  <xr:revisionPtr revIDLastSave="0" documentId="13_ncr:1_{4C882D1B-F62F-44F1-A662-87339386B0FD}" xr6:coauthVersionLast="47" xr6:coauthVersionMax="47" xr10:uidLastSave="{00000000-0000-0000-0000-000000000000}"/>
  <bookViews>
    <workbookView xWindow="-120" yWindow="-120" windowWidth="29040" windowHeight="15720" firstSheet="4" activeTab="7" xr2:uid="{00000000-000D-0000-FFFF-FFFF00000000}"/>
  </bookViews>
  <sheets>
    <sheet name="1 INSTRUCTIVO" sheetId="38" r:id="rId1"/>
    <sheet name="2 CONTEXTO E IDENTIFICACIÓN" sheetId="30" r:id="rId2"/>
    <sheet name="3 PROBABIL E IMPACTO INHERENTE" sheetId="15" r:id="rId3"/>
    <sheet name="4 MAPA CALOR INHERENTE" sheetId="31" r:id="rId4"/>
    <sheet name="5 VALORACIÓN DEL CONTROL" sheetId="9" r:id="rId5"/>
    <sheet name="6 MAPA CALOR RESIDUAL" sheetId="35" r:id="rId6"/>
    <sheet name="7 MAPA CALOR INHEREN Y RESIDUAL" sheetId="37" r:id="rId7"/>
    <sheet name="8 MAPA RIESGOS" sheetId="36" r:id="rId8"/>
    <sheet name="11 FORMULAS" sheetId="34" r:id="rId9"/>
    <sheet name="9 RIESGO DEL PROCESO" sheetId="33" r:id="rId10"/>
    <sheet name="10 CONTROL DE CAMBIOS" sheetId="20" r:id="rId11"/>
  </sheets>
  <externalReferences>
    <externalReference r:id="rId12"/>
    <externalReference r:id="rId13"/>
  </externalReferences>
  <definedNames>
    <definedName name="_xlnm._FilterDatabase" localSheetId="0" hidden="1">'1 INSTRUCTIVO'!$B$85:$H$119</definedName>
    <definedName name="_xlnm._FilterDatabase" localSheetId="1" hidden="1">'2 CONTEXTO E IDENTIFICACIÓN'!$A$9:$J$10</definedName>
    <definedName name="_xlnm._FilterDatabase" localSheetId="2" hidden="1">'3 PROBABIL E IMPACTO INHERENTE'!$A$8:$N$8</definedName>
    <definedName name="_xlnm._FilterDatabase" localSheetId="3" hidden="1">'4 MAPA CALOR INHERENTE'!$A$8:$AJ$8</definedName>
    <definedName name="_xlnm._FilterDatabase" localSheetId="4" hidden="1">'5 VALORACIÓN DEL CONTROL'!$A$10:$W$90</definedName>
    <definedName name="_xlnm._FilterDatabase" localSheetId="5" hidden="1">'6 MAPA CALOR RESIDUAL'!$A$8:$AL$8</definedName>
    <definedName name="_xlnm._FilterDatabase" localSheetId="6" hidden="1">'7 MAPA CALOR INHEREN Y RESIDUAL'!$A$9:$AL$9</definedName>
    <definedName name="_xlnm._FilterDatabase" localSheetId="7" hidden="1">'8 MAPA RIESGOS'!$A$8:$AX$28</definedName>
    <definedName name="Afectación_Económica">'3 PROBABIL E IMPACTO INHERENTE'!$X$9:$X$14</definedName>
    <definedName name="_xlnm.Print_Area" localSheetId="10">'10 CONTROL DE CAMBIOS'!$A$1:$D$9</definedName>
    <definedName name="_xlnm.Print_Area" localSheetId="2">'3 PROBABIL E IMPACTO INHERENTE'!$A$1:$Y$28</definedName>
    <definedName name="Definicion_tratamiento">'11 FORMULAS'!#REF!</definedName>
    <definedName name="E_Relaciones_Laborales">'11 FORMULAS'!$C$12:$C$17</definedName>
    <definedName name="F_Usuarios_Productos_y_Prácticas_Organizacionales">'11 FORMULAS'!$C$18:$C$23</definedName>
    <definedName name="Fiscal">'11 FORMULAS'!$B$36:$B$39</definedName>
    <definedName name="Fiscal_A">'11 FORMULAS'!$B$36:$B$39</definedName>
    <definedName name="Fiscal_B">'11 FORMULAS'!$C$36</definedName>
    <definedName name="G_Daños_Activos_Físicos">'11 FORMULAS'!$C$24:$C$26</definedName>
    <definedName name="Gestión">'11 FORMULAS'!$B$32:$B$34</definedName>
    <definedName name="Gestión_A">'11 FORMULAS'!$B$32:$B$34</definedName>
    <definedName name="Gestión_B">'11 FORMULAS'!$C$32</definedName>
    <definedName name="IMPACTO_PROCESOS" localSheetId="1">'[1]LISTAS FORMULAS'!$C$3:$C$7</definedName>
    <definedName name="IMPACTO_PROCESOS" localSheetId="3">'[1]LISTAS FORMULAS'!$C$3:$C$7</definedName>
    <definedName name="IMPACTO_PROCESOS" localSheetId="5">'[1]LISTAS FORMULAS'!$C$3:$C$7</definedName>
    <definedName name="IMPACTO_PROCESOS" localSheetId="6">'[1]LISTAS FORMULAS'!$C$3:$C$7</definedName>
    <definedName name="IMPACTO_PROCESOS" localSheetId="7">'[1]LISTAS FORMULAS'!$C$3:$C$7</definedName>
    <definedName name="IMPACTO_PROCESOS" localSheetId="9">'[1]LISTAS FORMULAS'!$C$3:$C$7</definedName>
    <definedName name="opciones" localSheetId="1">'[1]LISTAS FORMULAS'!$F$3:$F$4</definedName>
    <definedName name="opciones" localSheetId="3">'[1]LISTAS FORMULAS'!$F$3:$F$4</definedName>
    <definedName name="opciones" localSheetId="5">'[1]LISTAS FORMULAS'!$F$3:$F$4</definedName>
    <definedName name="opciones" localSheetId="6">'[1]LISTAS FORMULAS'!$F$3:$F$4</definedName>
    <definedName name="opciones" localSheetId="7">'[1]LISTAS FORMULAS'!$F$3:$F$4</definedName>
    <definedName name="opciones" localSheetId="9">'[1]LISTAS FORMULAS'!$F$3:$F$4</definedName>
    <definedName name="opciones2" localSheetId="1">'[1]LISTAS FORMULAS'!$G$3:$G$5</definedName>
    <definedName name="opciones2" localSheetId="3">'[1]LISTAS FORMULAS'!$G$3:$G$5</definedName>
    <definedName name="opciones2" localSheetId="5">'[1]LISTAS FORMULAS'!$G$3:$G$5</definedName>
    <definedName name="opciones2" localSheetId="6">'[1]LISTAS FORMULAS'!$G$3:$G$5</definedName>
    <definedName name="opciones2" localSheetId="7">'[1]LISTAS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Posibilidad__de_efecto_dañoso_sobre_el_interes_patrimonial">'11 FORMULAS'!$D$33:$G$33</definedName>
    <definedName name="Posibilidad_de_pérdida_Económica">'11 FORMULAS'!$C$32:$F$32</definedName>
    <definedName name="Quince_Cero" localSheetId="1">'[1]LISTAS FORMULAS'!$F$14:$F$15</definedName>
    <definedName name="Quince_Cero" localSheetId="3">'[1]LISTAS FORMULAS'!$F$14:$F$15</definedName>
    <definedName name="Quince_Cero" localSheetId="5">'[1]LISTAS FORMULAS'!$F$14:$F$15</definedName>
    <definedName name="Quince_Cero" localSheetId="6">'[1]LISTAS FORMULAS'!$F$14:$F$15</definedName>
    <definedName name="Quince_Cero" localSheetId="7">'[1]LISTAS FORMULAS'!$F$14:$F$15</definedName>
    <definedName name="Quince_Cero" localSheetId="9">'[1]LISTAS FORMULAS'!$F$14:$F$15</definedName>
    <definedName name="Rango_Calificacion_Ejecucion" localSheetId="1">'[1]LISTAS FORMULAS'!$H$3:$H$5</definedName>
    <definedName name="Rango_Calificacion_Ejecucion" localSheetId="3">'[1]LISTAS FORMULAS'!$H$3:$H$5</definedName>
    <definedName name="Rango_Calificacion_Ejecucion" localSheetId="5">'[1]LISTAS FORMULAS'!$H$3:$H$5</definedName>
    <definedName name="Rango_Calificacion_Ejecucion" localSheetId="6">'[1]LISTAS FORMULAS'!$H$3:$H$5</definedName>
    <definedName name="Rango_Calificacion_Ejecucion" localSheetId="7">'[1]LISTAS FORMULAS'!$H$3:$H$5</definedName>
    <definedName name="Rango_Calificacion_Ejecucion" localSheetId="9">'[1]LISTAS FORMULAS'!$H$3:$H$5</definedName>
    <definedName name="Reducir_mitigar_Transferir_Evitar">'8 MAPA RIESGOS'!$AJ$16:$AJ$18</definedName>
    <definedName name="Reputacional">'3 PROBABIL E IMPACTO INHERENTE'!$Y$9:$Y$14</definedName>
    <definedName name="Requiere_Plan_de_Acción">'8 MAPA RIESGOS'!$AJ$16:$AJ$18</definedName>
    <definedName name="Tipo" localSheetId="10">'[2]CONTEXTO E IDENTIFICACIÓN'!$C$21:$C$24</definedName>
    <definedName name="TIPO" localSheetId="3">'[1]CONTEXTO E IDENTIFICACIÓN'!$E$29:$E$32</definedName>
    <definedName name="TIPO" localSheetId="5">'[1]CONTEXTO E IDENTIFICACIÓN'!$E$29:$E$32</definedName>
    <definedName name="TIPO" localSheetId="6">'[1]CONTEXTO E IDENTIFICACIÓN'!$E$29:$E$32</definedName>
    <definedName name="TIPO" localSheetId="7">'[1]CONTEXTO E IDENTIFICACIÓN'!$E$29:$E$32</definedName>
    <definedName name="TIPO" localSheetId="9">'[1]CONTEXTO E IDENTIFICACIÓN'!$E$29:$E$32</definedName>
    <definedName name="Tipo">'11 FORMULAS'!$A$4:$A$11</definedName>
    <definedName name="_xlnm.Print_Titles" localSheetId="1">'2 CONTEXTO E IDENTIFICACIÓN'!$9:$10</definedName>
    <definedName name="_xlnm.Print_Titles" localSheetId="2">'3 PROBABIL E IMPACTO INHERENTE'!$5:$8</definedName>
    <definedName name="_xlnm.Print_Titles" localSheetId="4">'5 VALORACIÓN DEL CONTROL'!$6:$10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9" l="1"/>
  <c r="F22" i="30"/>
  <c r="F20" i="30"/>
  <c r="F14" i="30" l="1"/>
  <c r="F15" i="30"/>
  <c r="I15" i="30"/>
  <c r="J15" i="30" s="1"/>
  <c r="F16" i="30"/>
  <c r="I16" i="30"/>
  <c r="J16" i="30" s="1"/>
  <c r="F17" i="30"/>
  <c r="I17" i="30"/>
  <c r="J17" i="30" s="1"/>
  <c r="F18" i="30"/>
  <c r="I18" i="30"/>
  <c r="J18" i="30" s="1"/>
  <c r="F19" i="30"/>
  <c r="I19" i="30"/>
  <c r="J19" i="30" s="1"/>
  <c r="I20" i="30"/>
  <c r="J20" i="30" s="1"/>
  <c r="F21" i="30"/>
  <c r="I21" i="30"/>
  <c r="J21" i="30" s="1"/>
  <c r="I12" i="30" l="1"/>
  <c r="J12" i="30" s="1"/>
  <c r="F12" i="30"/>
  <c r="F11" i="30"/>
  <c r="L12" i="9" l="1"/>
  <c r="L11" i="9"/>
  <c r="K11" i="9"/>
  <c r="N11" i="9"/>
  <c r="D9" i="15"/>
  <c r="E9" i="15" s="1"/>
  <c r="L13" i="9"/>
  <c r="L14" i="9"/>
  <c r="N12" i="9"/>
  <c r="K12" i="9"/>
  <c r="K13" i="9"/>
  <c r="N13" i="9"/>
  <c r="K14" i="9"/>
  <c r="N14" i="9"/>
  <c r="C2" i="20"/>
  <c r="C1" i="20"/>
  <c r="C2" i="33"/>
  <c r="C1" i="33"/>
  <c r="B1" i="20"/>
  <c r="B1" i="33"/>
  <c r="I11" i="30"/>
  <c r="J11" i="30" s="1"/>
  <c r="B5" i="33"/>
  <c r="B4" i="33"/>
  <c r="I2" i="33"/>
  <c r="G2" i="33"/>
  <c r="F2" i="33"/>
  <c r="G1" i="33"/>
  <c r="F1" i="33"/>
  <c r="A87" i="9"/>
  <c r="A83" i="9"/>
  <c r="A79" i="9"/>
  <c r="A75" i="9"/>
  <c r="A71" i="9"/>
  <c r="A67" i="9"/>
  <c r="A63" i="9"/>
  <c r="A59" i="9"/>
  <c r="A55" i="9"/>
  <c r="A51" i="9"/>
  <c r="A47" i="9"/>
  <c r="A43" i="9"/>
  <c r="A39" i="9"/>
  <c r="A35" i="9"/>
  <c r="A31" i="9"/>
  <c r="A27" i="9"/>
  <c r="A23" i="9"/>
  <c r="A19" i="9"/>
  <c r="N90" i="9"/>
  <c r="L90" i="9"/>
  <c r="K90" i="9"/>
  <c r="I90" i="9"/>
  <c r="N89" i="9"/>
  <c r="L89" i="9"/>
  <c r="K89" i="9"/>
  <c r="R89" i="9" s="1"/>
  <c r="I89" i="9"/>
  <c r="N88" i="9"/>
  <c r="L88" i="9"/>
  <c r="K88" i="9"/>
  <c r="I88" i="9"/>
  <c r="N87" i="9"/>
  <c r="L87" i="9"/>
  <c r="K87" i="9"/>
  <c r="R87" i="9" s="1"/>
  <c r="I87" i="9"/>
  <c r="N86" i="9"/>
  <c r="L86" i="9"/>
  <c r="K86" i="9"/>
  <c r="I86" i="9"/>
  <c r="N85" i="9"/>
  <c r="L85" i="9"/>
  <c r="K85" i="9"/>
  <c r="R85" i="9" s="1"/>
  <c r="I85" i="9"/>
  <c r="N84" i="9"/>
  <c r="L84" i="9"/>
  <c r="K84" i="9"/>
  <c r="I84" i="9"/>
  <c r="N83" i="9"/>
  <c r="L83" i="9"/>
  <c r="K83" i="9"/>
  <c r="R83" i="9" s="1"/>
  <c r="I83" i="9"/>
  <c r="N82" i="9"/>
  <c r="L82" i="9"/>
  <c r="K82" i="9"/>
  <c r="I82" i="9"/>
  <c r="N81" i="9"/>
  <c r="L81" i="9"/>
  <c r="K81" i="9"/>
  <c r="R81" i="9" s="1"/>
  <c r="I81" i="9"/>
  <c r="N80" i="9"/>
  <c r="L80" i="9"/>
  <c r="K80" i="9"/>
  <c r="I80" i="9"/>
  <c r="N79" i="9"/>
  <c r="L79" i="9"/>
  <c r="K79" i="9"/>
  <c r="R79" i="9" s="1"/>
  <c r="I79" i="9"/>
  <c r="N78" i="9"/>
  <c r="L78" i="9"/>
  <c r="K78" i="9"/>
  <c r="I78" i="9"/>
  <c r="N77" i="9"/>
  <c r="L77" i="9"/>
  <c r="K77" i="9"/>
  <c r="R77" i="9" s="1"/>
  <c r="I77" i="9"/>
  <c r="N76" i="9"/>
  <c r="L76" i="9"/>
  <c r="K76" i="9"/>
  <c r="I76" i="9"/>
  <c r="N75" i="9"/>
  <c r="L75" i="9"/>
  <c r="K75" i="9"/>
  <c r="R75" i="9" s="1"/>
  <c r="I75" i="9"/>
  <c r="N74" i="9"/>
  <c r="L74" i="9"/>
  <c r="K74" i="9"/>
  <c r="I74" i="9"/>
  <c r="N73" i="9"/>
  <c r="L73" i="9"/>
  <c r="K73" i="9"/>
  <c r="R73" i="9" s="1"/>
  <c r="I73" i="9"/>
  <c r="N72" i="9"/>
  <c r="L72" i="9"/>
  <c r="K72" i="9"/>
  <c r="I72" i="9"/>
  <c r="N71" i="9"/>
  <c r="L71" i="9"/>
  <c r="K71" i="9"/>
  <c r="I71" i="9"/>
  <c r="N70" i="9"/>
  <c r="L70" i="9"/>
  <c r="K70" i="9"/>
  <c r="I70" i="9"/>
  <c r="N69" i="9"/>
  <c r="L69" i="9"/>
  <c r="K69" i="9"/>
  <c r="R69" i="9" s="1"/>
  <c r="I69" i="9"/>
  <c r="N68" i="9"/>
  <c r="L68" i="9"/>
  <c r="K68" i="9"/>
  <c r="I68" i="9"/>
  <c r="N67" i="9"/>
  <c r="L67" i="9"/>
  <c r="K67" i="9"/>
  <c r="R67" i="9" s="1"/>
  <c r="I67" i="9"/>
  <c r="N66" i="9"/>
  <c r="L66" i="9"/>
  <c r="K66" i="9"/>
  <c r="I66" i="9"/>
  <c r="N65" i="9"/>
  <c r="L65" i="9"/>
  <c r="K65" i="9"/>
  <c r="I65" i="9"/>
  <c r="N64" i="9"/>
  <c r="L64" i="9"/>
  <c r="K64" i="9"/>
  <c r="I64" i="9"/>
  <c r="N63" i="9"/>
  <c r="L63" i="9"/>
  <c r="K63" i="9"/>
  <c r="I63" i="9"/>
  <c r="N62" i="9"/>
  <c r="L62" i="9"/>
  <c r="K62" i="9"/>
  <c r="I62" i="9"/>
  <c r="N61" i="9"/>
  <c r="L61" i="9"/>
  <c r="K61" i="9"/>
  <c r="I61" i="9"/>
  <c r="N60" i="9"/>
  <c r="L60" i="9"/>
  <c r="K60" i="9"/>
  <c r="I60" i="9"/>
  <c r="N59" i="9"/>
  <c r="L59" i="9"/>
  <c r="K59" i="9"/>
  <c r="I59" i="9"/>
  <c r="N58" i="9"/>
  <c r="L58" i="9"/>
  <c r="K58" i="9"/>
  <c r="I58" i="9"/>
  <c r="N57" i="9"/>
  <c r="L57" i="9"/>
  <c r="K57" i="9"/>
  <c r="R57" i="9" s="1"/>
  <c r="I57" i="9"/>
  <c r="N56" i="9"/>
  <c r="L56" i="9"/>
  <c r="K56" i="9"/>
  <c r="I56" i="9"/>
  <c r="N55" i="9"/>
  <c r="L55" i="9"/>
  <c r="K55" i="9"/>
  <c r="I55" i="9"/>
  <c r="N54" i="9"/>
  <c r="L54" i="9"/>
  <c r="K54" i="9"/>
  <c r="I54" i="9"/>
  <c r="N53" i="9"/>
  <c r="L53" i="9"/>
  <c r="K53" i="9"/>
  <c r="I53" i="9"/>
  <c r="N52" i="9"/>
  <c r="L52" i="9"/>
  <c r="K52" i="9"/>
  <c r="I52" i="9"/>
  <c r="N51" i="9"/>
  <c r="L51" i="9"/>
  <c r="K51" i="9"/>
  <c r="I51" i="9"/>
  <c r="N50" i="9"/>
  <c r="L50" i="9"/>
  <c r="K50" i="9"/>
  <c r="I50" i="9"/>
  <c r="N49" i="9"/>
  <c r="L49" i="9"/>
  <c r="K49" i="9"/>
  <c r="I49" i="9"/>
  <c r="N48" i="9"/>
  <c r="L48" i="9"/>
  <c r="K48" i="9"/>
  <c r="I48" i="9"/>
  <c r="N47" i="9"/>
  <c r="L47" i="9"/>
  <c r="K47" i="9"/>
  <c r="I47" i="9"/>
  <c r="N46" i="9"/>
  <c r="L46" i="9"/>
  <c r="K46" i="9"/>
  <c r="I46" i="9"/>
  <c r="N45" i="9"/>
  <c r="L45" i="9"/>
  <c r="K45" i="9"/>
  <c r="I45" i="9"/>
  <c r="N44" i="9"/>
  <c r="L44" i="9"/>
  <c r="K44" i="9"/>
  <c r="I44" i="9"/>
  <c r="N43" i="9"/>
  <c r="L43" i="9"/>
  <c r="K43" i="9"/>
  <c r="I43" i="9"/>
  <c r="N42" i="9"/>
  <c r="L42" i="9"/>
  <c r="K42" i="9"/>
  <c r="I42" i="9"/>
  <c r="N41" i="9"/>
  <c r="L41" i="9"/>
  <c r="K41" i="9"/>
  <c r="I41" i="9"/>
  <c r="N40" i="9"/>
  <c r="L40" i="9"/>
  <c r="K40" i="9"/>
  <c r="I40" i="9"/>
  <c r="N39" i="9"/>
  <c r="L39" i="9"/>
  <c r="K39" i="9"/>
  <c r="N38" i="9"/>
  <c r="L38" i="9"/>
  <c r="K38" i="9"/>
  <c r="I38" i="9"/>
  <c r="N37" i="9"/>
  <c r="L37" i="9"/>
  <c r="K37" i="9"/>
  <c r="R37" i="9" s="1"/>
  <c r="I37" i="9"/>
  <c r="N36" i="9"/>
  <c r="L36" i="9"/>
  <c r="K36" i="9"/>
  <c r="I36" i="9"/>
  <c r="N35" i="9"/>
  <c r="L35" i="9"/>
  <c r="K35" i="9"/>
  <c r="I35" i="9"/>
  <c r="N34" i="9"/>
  <c r="L34" i="9"/>
  <c r="K34" i="9"/>
  <c r="I34" i="9"/>
  <c r="N33" i="9"/>
  <c r="L33" i="9"/>
  <c r="K33" i="9"/>
  <c r="I33" i="9"/>
  <c r="N32" i="9"/>
  <c r="L32" i="9"/>
  <c r="K32" i="9"/>
  <c r="I32" i="9"/>
  <c r="N31" i="9"/>
  <c r="L31" i="9"/>
  <c r="K31" i="9"/>
  <c r="I31" i="9"/>
  <c r="N30" i="9"/>
  <c r="L30" i="9"/>
  <c r="K30" i="9"/>
  <c r="I30" i="9"/>
  <c r="N29" i="9"/>
  <c r="L29" i="9"/>
  <c r="K29" i="9"/>
  <c r="I29" i="9"/>
  <c r="N28" i="9"/>
  <c r="L28" i="9"/>
  <c r="K28" i="9"/>
  <c r="I28" i="9"/>
  <c r="N27" i="9"/>
  <c r="L27" i="9"/>
  <c r="K27" i="9"/>
  <c r="I27" i="9"/>
  <c r="N26" i="9"/>
  <c r="L26" i="9"/>
  <c r="K26" i="9"/>
  <c r="I26" i="9"/>
  <c r="N25" i="9"/>
  <c r="L25" i="9"/>
  <c r="K25" i="9"/>
  <c r="R25" i="9" s="1"/>
  <c r="I25" i="9"/>
  <c r="N24" i="9"/>
  <c r="L24" i="9"/>
  <c r="K24" i="9"/>
  <c r="I24" i="9"/>
  <c r="N23" i="9"/>
  <c r="L23" i="9"/>
  <c r="K23" i="9"/>
  <c r="I23" i="9"/>
  <c r="N22" i="9"/>
  <c r="L22" i="9"/>
  <c r="K22" i="9"/>
  <c r="I22" i="9"/>
  <c r="N21" i="9"/>
  <c r="L21" i="9"/>
  <c r="K21" i="9"/>
  <c r="I21" i="9"/>
  <c r="N20" i="9"/>
  <c r="L20" i="9"/>
  <c r="K20" i="9"/>
  <c r="I20" i="9"/>
  <c r="N19" i="9"/>
  <c r="L19" i="9"/>
  <c r="K19" i="9"/>
  <c r="I19" i="9"/>
  <c r="A15" i="9"/>
  <c r="N18" i="9"/>
  <c r="L18" i="9"/>
  <c r="K18" i="9"/>
  <c r="I18" i="9"/>
  <c r="N17" i="9"/>
  <c r="L17" i="9"/>
  <c r="K17" i="9"/>
  <c r="I17" i="9"/>
  <c r="N16" i="9"/>
  <c r="L16" i="9"/>
  <c r="K16" i="9"/>
  <c r="I16" i="9"/>
  <c r="N15" i="9"/>
  <c r="L15" i="9"/>
  <c r="K15" i="9"/>
  <c r="I15" i="9"/>
  <c r="I13" i="9"/>
  <c r="I14" i="9"/>
  <c r="I12" i="9"/>
  <c r="I11" i="9"/>
  <c r="I13" i="30"/>
  <c r="J13" i="30" s="1"/>
  <c r="I14" i="30"/>
  <c r="J14" i="30" s="1"/>
  <c r="I22" i="30"/>
  <c r="J22" i="30" s="1"/>
  <c r="I23" i="30"/>
  <c r="J23" i="30" s="1"/>
  <c r="I24" i="30"/>
  <c r="J24" i="30" s="1"/>
  <c r="I25" i="30"/>
  <c r="J25" i="30" s="1"/>
  <c r="I26" i="30"/>
  <c r="J26" i="30" s="1"/>
  <c r="I27" i="30"/>
  <c r="J27" i="30" s="1"/>
  <c r="I28" i="30"/>
  <c r="J28" i="30" s="1"/>
  <c r="I29" i="30"/>
  <c r="J29" i="30" s="1"/>
  <c r="I30" i="30"/>
  <c r="J30" i="30" s="1"/>
  <c r="H9" i="15"/>
  <c r="H10" i="15"/>
  <c r="H11" i="15"/>
  <c r="H12" i="15"/>
  <c r="H13" i="15"/>
  <c r="H14" i="15"/>
  <c r="H15" i="15"/>
  <c r="H16" i="15"/>
  <c r="H17" i="15"/>
  <c r="H18" i="15"/>
  <c r="H19" i="15"/>
  <c r="H20" i="15"/>
  <c r="H21" i="15"/>
  <c r="H22" i="15"/>
  <c r="M22" i="15" s="1"/>
  <c r="H23" i="15"/>
  <c r="M23" i="15" s="1"/>
  <c r="H24" i="15"/>
  <c r="M24" i="15" s="1"/>
  <c r="H25" i="15"/>
  <c r="H26" i="15"/>
  <c r="H27" i="15"/>
  <c r="H28" i="15"/>
  <c r="M28" i="15" s="1"/>
  <c r="L9" i="15"/>
  <c r="K10" i="15"/>
  <c r="M10" i="15" s="1"/>
  <c r="N10" i="15" s="1"/>
  <c r="D10" i="31" s="1"/>
  <c r="F10" i="36" s="1"/>
  <c r="L10" i="15"/>
  <c r="K11" i="15"/>
  <c r="L11" i="15"/>
  <c r="K12" i="15"/>
  <c r="L12" i="15"/>
  <c r="K13" i="15"/>
  <c r="L13" i="15"/>
  <c r="K14" i="15"/>
  <c r="L14" i="15"/>
  <c r="K15" i="15"/>
  <c r="L15" i="15"/>
  <c r="K16" i="15"/>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9" i="15"/>
  <c r="I10" i="15"/>
  <c r="I11" i="15"/>
  <c r="I12" i="15"/>
  <c r="I13" i="15"/>
  <c r="I14" i="15"/>
  <c r="I15" i="15"/>
  <c r="I16" i="15"/>
  <c r="I17" i="15"/>
  <c r="I18" i="15"/>
  <c r="I19" i="15"/>
  <c r="I20" i="15"/>
  <c r="I21" i="15"/>
  <c r="I22" i="15"/>
  <c r="I23" i="15"/>
  <c r="I24" i="15"/>
  <c r="I25" i="15"/>
  <c r="I26" i="15"/>
  <c r="I27" i="15"/>
  <c r="I28" i="15"/>
  <c r="I9" i="15"/>
  <c r="D10" i="15"/>
  <c r="E10" i="15" s="1"/>
  <c r="D11" i="15"/>
  <c r="F11" i="15" s="1"/>
  <c r="C11" i="31" s="1"/>
  <c r="D12" i="15"/>
  <c r="E12" i="15" s="1"/>
  <c r="D13" i="15"/>
  <c r="E13" i="15" s="1"/>
  <c r="D14" i="15"/>
  <c r="E14" i="15" s="1"/>
  <c r="D15" i="15"/>
  <c r="E15" i="15" s="1"/>
  <c r="D16" i="15"/>
  <c r="E16" i="15" s="1"/>
  <c r="D17" i="15"/>
  <c r="E17" i="15" s="1"/>
  <c r="D18" i="15"/>
  <c r="E18" i="15" s="1"/>
  <c r="D19" i="15"/>
  <c r="F19" i="15" s="1"/>
  <c r="C19" i="31" s="1"/>
  <c r="D20" i="15"/>
  <c r="E20" i="15" s="1"/>
  <c r="C20" i="36" s="1"/>
  <c r="D21" i="15"/>
  <c r="E21" i="15" s="1"/>
  <c r="D22" i="15"/>
  <c r="D23" i="15"/>
  <c r="F23" i="15" s="1"/>
  <c r="C23" i="31" s="1"/>
  <c r="D24" i="15"/>
  <c r="E24" i="15" s="1"/>
  <c r="D25" i="15"/>
  <c r="F25" i="15" s="1"/>
  <c r="C25" i="31" s="1"/>
  <c r="D26" i="15"/>
  <c r="D27" i="15"/>
  <c r="F27" i="15" s="1"/>
  <c r="C27" i="31" s="1"/>
  <c r="D28" i="15"/>
  <c r="E28" i="15" s="1"/>
  <c r="E25" i="15"/>
  <c r="C25" i="36" s="1"/>
  <c r="E26" i="15"/>
  <c r="C79" i="9"/>
  <c r="E22" i="15"/>
  <c r="C63" i="9"/>
  <c r="E23" i="15"/>
  <c r="C67" i="9" s="1"/>
  <c r="C22" i="36"/>
  <c r="M25" i="15"/>
  <c r="D75" i="9" s="1"/>
  <c r="M26" i="15"/>
  <c r="D26" i="36" s="1"/>
  <c r="M27" i="15"/>
  <c r="N27" i="15" s="1"/>
  <c r="D27" i="31" s="1"/>
  <c r="F27" i="36" s="1"/>
  <c r="B10" i="36"/>
  <c r="F13" i="30"/>
  <c r="B23" i="9"/>
  <c r="B13" i="36"/>
  <c r="B14" i="31"/>
  <c r="B15" i="35"/>
  <c r="B39" i="9"/>
  <c r="B17" i="36"/>
  <c r="B18" i="31"/>
  <c r="B19" i="35"/>
  <c r="B51" i="9"/>
  <c r="B20" i="35"/>
  <c r="F23" i="30"/>
  <c r="F24" i="30"/>
  <c r="B22" i="31" s="1"/>
  <c r="F25" i="30"/>
  <c r="B23" i="35" s="1"/>
  <c r="F26" i="30"/>
  <c r="B24" i="36" s="1"/>
  <c r="F27" i="30"/>
  <c r="B25" i="36" s="1"/>
  <c r="F28" i="30"/>
  <c r="B26" i="36" s="1"/>
  <c r="F29" i="30"/>
  <c r="B27" i="35" s="1"/>
  <c r="F30" i="30"/>
  <c r="B28" i="36" s="1"/>
  <c r="B9" i="36"/>
  <c r="D79" i="9"/>
  <c r="D83" i="9"/>
  <c r="C26" i="36"/>
  <c r="N26" i="15"/>
  <c r="D26" i="31" s="1"/>
  <c r="F26" i="36" s="1"/>
  <c r="N25" i="15"/>
  <c r="D25" i="31" s="1"/>
  <c r="F25" i="36" s="1"/>
  <c r="D2" i="33"/>
  <c r="D1" i="33"/>
  <c r="D2" i="20"/>
  <c r="D1" i="20"/>
  <c r="A28" i="36"/>
  <c r="A27" i="36"/>
  <c r="A26" i="36"/>
  <c r="A25" i="36"/>
  <c r="A24" i="36"/>
  <c r="A23" i="36"/>
  <c r="A22" i="36"/>
  <c r="A21" i="36"/>
  <c r="A20" i="36"/>
  <c r="B19" i="36"/>
  <c r="A19" i="36"/>
  <c r="A18" i="36"/>
  <c r="A17" i="36"/>
  <c r="A16" i="36"/>
  <c r="A15" i="36"/>
  <c r="A14" i="36"/>
  <c r="A13" i="36"/>
  <c r="A12" i="36"/>
  <c r="A11" i="36"/>
  <c r="A10" i="36"/>
  <c r="A9" i="36"/>
  <c r="A28" i="35"/>
  <c r="A27" i="35"/>
  <c r="A26" i="35"/>
  <c r="A25" i="35"/>
  <c r="A24" i="35"/>
  <c r="A23" i="35"/>
  <c r="A22" i="35"/>
  <c r="A21" i="35"/>
  <c r="A20" i="35"/>
  <c r="A19" i="35"/>
  <c r="A18" i="35"/>
  <c r="A17" i="35"/>
  <c r="A16" i="35"/>
  <c r="A15" i="35"/>
  <c r="A14" i="35"/>
  <c r="A13" i="35"/>
  <c r="A12" i="35"/>
  <c r="A11" i="35"/>
  <c r="A10" i="35"/>
  <c r="A9" i="35"/>
  <c r="A11" i="9"/>
  <c r="F22" i="15"/>
  <c r="C22" i="31"/>
  <c r="E22" i="31" s="1"/>
  <c r="G22" i="36" s="1"/>
  <c r="F24" i="15"/>
  <c r="C24" i="31"/>
  <c r="E24" i="36" s="1"/>
  <c r="F26" i="15"/>
  <c r="C26" i="31"/>
  <c r="E26" i="31" s="1"/>
  <c r="G26" i="36" s="1"/>
  <c r="F28" i="15"/>
  <c r="C28" i="31"/>
  <c r="E28" i="36" s="1"/>
  <c r="E22" i="36"/>
  <c r="E24" i="31"/>
  <c r="G24" i="36" s="1"/>
  <c r="A10" i="31"/>
  <c r="A11" i="31"/>
  <c r="A9" i="31"/>
  <c r="A12" i="31"/>
  <c r="A13" i="31"/>
  <c r="A14" i="31"/>
  <c r="A15" i="31"/>
  <c r="A16" i="31"/>
  <c r="A17" i="31"/>
  <c r="A18" i="31"/>
  <c r="A19" i="31"/>
  <c r="B19" i="31"/>
  <c r="A20" i="31"/>
  <c r="A21" i="31"/>
  <c r="A22" i="31"/>
  <c r="A23" i="31"/>
  <c r="A24" i="31"/>
  <c r="A25" i="31"/>
  <c r="A26" i="31"/>
  <c r="A27" i="31"/>
  <c r="B27" i="31"/>
  <c r="A28" i="31"/>
  <c r="A17" i="15"/>
  <c r="A18" i="15"/>
  <c r="A19" i="15"/>
  <c r="B19" i="15"/>
  <c r="A20" i="15"/>
  <c r="A21" i="15"/>
  <c r="A22" i="15"/>
  <c r="A23" i="15"/>
  <c r="A24" i="15"/>
  <c r="A25" i="15"/>
  <c r="A26" i="15"/>
  <c r="A27" i="15"/>
  <c r="A28" i="15"/>
  <c r="A16" i="15"/>
  <c r="A15" i="15"/>
  <c r="A14" i="15"/>
  <c r="A13" i="15"/>
  <c r="A12" i="15"/>
  <c r="A11" i="15"/>
  <c r="A10" i="15"/>
  <c r="A9" i="15"/>
  <c r="R76" i="9" l="1"/>
  <c r="R78" i="9"/>
  <c r="R80" i="9"/>
  <c r="R82" i="9"/>
  <c r="R84" i="9"/>
  <c r="R86" i="9"/>
  <c r="R88" i="9"/>
  <c r="R90" i="9"/>
  <c r="R12" i="9"/>
  <c r="R22" i="9"/>
  <c r="R54" i="9"/>
  <c r="T83" i="9"/>
  <c r="T84" i="9" s="1"/>
  <c r="T85" i="9" s="1"/>
  <c r="T86" i="9" s="1"/>
  <c r="R14" i="9"/>
  <c r="R17" i="9"/>
  <c r="R45" i="9"/>
  <c r="S79" i="9"/>
  <c r="S80" i="9" s="1"/>
  <c r="S81" i="9" s="1"/>
  <c r="S82" i="9" s="1"/>
  <c r="R20" i="9"/>
  <c r="R62" i="9"/>
  <c r="S63" i="9"/>
  <c r="S64" i="9" s="1"/>
  <c r="S65" i="9" s="1"/>
  <c r="S66" i="9" s="1"/>
  <c r="C22" i="35" s="1"/>
  <c r="E22" i="35" s="1"/>
  <c r="G22" i="35" s="1"/>
  <c r="R21" i="9"/>
  <c r="R53" i="9"/>
  <c r="R63" i="9"/>
  <c r="T79" i="9"/>
  <c r="T80" i="9" s="1"/>
  <c r="T81" i="9" s="1"/>
  <c r="T82" i="9" s="1"/>
  <c r="R18" i="9"/>
  <c r="R24" i="9"/>
  <c r="R26" i="9"/>
  <c r="R30" i="9"/>
  <c r="R56" i="9"/>
  <c r="R58" i="9"/>
  <c r="R60" i="9"/>
  <c r="R61" i="9"/>
  <c r="R46" i="9"/>
  <c r="R68" i="9"/>
  <c r="R29" i="9"/>
  <c r="R72" i="9"/>
  <c r="B83" i="9"/>
  <c r="B28" i="31"/>
  <c r="B25" i="15"/>
  <c r="B25" i="31"/>
  <c r="B23" i="31"/>
  <c r="B21" i="36"/>
  <c r="B19" i="9"/>
  <c r="E27" i="31"/>
  <c r="G27" i="36" s="1"/>
  <c r="E27" i="36"/>
  <c r="D24" i="36"/>
  <c r="D71" i="9"/>
  <c r="T71" i="9" s="1"/>
  <c r="T72" i="9" s="1"/>
  <c r="T73" i="9" s="1"/>
  <c r="T74" i="9" s="1"/>
  <c r="I24" i="36" s="1"/>
  <c r="K24" i="36" s="1"/>
  <c r="N24" i="15"/>
  <c r="D24" i="31" s="1"/>
  <c r="F24" i="36" s="1"/>
  <c r="C24" i="36"/>
  <c r="C71" i="9"/>
  <c r="S71" i="9" s="1"/>
  <c r="S72" i="9" s="1"/>
  <c r="S73" i="9" s="1"/>
  <c r="S74" i="9" s="1"/>
  <c r="D87" i="9"/>
  <c r="T87" i="9" s="1"/>
  <c r="T88" i="9" s="1"/>
  <c r="T89" i="9" s="1"/>
  <c r="T90" i="9" s="1"/>
  <c r="D28" i="36"/>
  <c r="N28" i="15"/>
  <c r="D28" i="31" s="1"/>
  <c r="F28" i="36" s="1"/>
  <c r="E25" i="31"/>
  <c r="G25" i="36" s="1"/>
  <c r="E25" i="36"/>
  <c r="N23" i="15"/>
  <c r="D23" i="31" s="1"/>
  <c r="F23" i="36" s="1"/>
  <c r="D23" i="36"/>
  <c r="D67" i="9"/>
  <c r="T67" i="9" s="1"/>
  <c r="T68" i="9" s="1"/>
  <c r="T69" i="9" s="1"/>
  <c r="T70" i="9" s="1"/>
  <c r="E23" i="36"/>
  <c r="E23" i="31"/>
  <c r="G23" i="36" s="1"/>
  <c r="N22" i="15"/>
  <c r="D22" i="31" s="1"/>
  <c r="F22" i="36" s="1"/>
  <c r="D63" i="9"/>
  <c r="T63" i="9" s="1"/>
  <c r="T64" i="9" s="1"/>
  <c r="T65" i="9" s="1"/>
  <c r="T66" i="9" s="1"/>
  <c r="D22" i="36"/>
  <c r="C28" i="36"/>
  <c r="C87" i="9"/>
  <c r="S87" i="9" s="1"/>
  <c r="S88" i="9" s="1"/>
  <c r="S89" i="9" s="1"/>
  <c r="S90" i="9" s="1"/>
  <c r="S67" i="9"/>
  <c r="S68" i="9" s="1"/>
  <c r="S69" i="9" s="1"/>
  <c r="S70" i="9" s="1"/>
  <c r="C75" i="9"/>
  <c r="E28" i="31"/>
  <c r="G28" i="36" s="1"/>
  <c r="D25" i="36"/>
  <c r="B87" i="9"/>
  <c r="R38" i="9"/>
  <c r="E26" i="36"/>
  <c r="B25" i="35"/>
  <c r="B28" i="15"/>
  <c r="E27" i="15"/>
  <c r="R16" i="9"/>
  <c r="R27" i="9"/>
  <c r="R33" i="9"/>
  <c r="R41" i="9"/>
  <c r="R51" i="9"/>
  <c r="R64" i="9"/>
  <c r="R66" i="9"/>
  <c r="R71" i="9"/>
  <c r="S75" i="9"/>
  <c r="S76" i="9" s="1"/>
  <c r="S77" i="9" s="1"/>
  <c r="S78" i="9" s="1"/>
  <c r="U75" i="9" s="1"/>
  <c r="R74" i="9"/>
  <c r="D27" i="36"/>
  <c r="C23" i="36"/>
  <c r="R34" i="9"/>
  <c r="R36" i="9"/>
  <c r="R40" i="9"/>
  <c r="R44" i="9"/>
  <c r="R48" i="9"/>
  <c r="R50" i="9"/>
  <c r="R59" i="9"/>
  <c r="R65" i="9"/>
  <c r="R70" i="9"/>
  <c r="M21" i="15"/>
  <c r="N21" i="15" s="1"/>
  <c r="D21" i="31" s="1"/>
  <c r="F21" i="36" s="1"/>
  <c r="D21" i="36"/>
  <c r="D59" i="9"/>
  <c r="T59" i="9" s="1"/>
  <c r="T60" i="9" s="1"/>
  <c r="T61" i="9" s="1"/>
  <c r="T62" i="9" s="1"/>
  <c r="C59" i="9"/>
  <c r="C21" i="36"/>
  <c r="F21" i="15"/>
  <c r="C21" i="31" s="1"/>
  <c r="B21" i="35"/>
  <c r="B21" i="15"/>
  <c r="B21" i="31"/>
  <c r="B59" i="9"/>
  <c r="F20" i="15"/>
  <c r="C20" i="31" s="1"/>
  <c r="E20" i="36" s="1"/>
  <c r="C55" i="9"/>
  <c r="M12" i="15"/>
  <c r="N12" i="15" s="1"/>
  <c r="D12" i="31" s="1"/>
  <c r="F12" i="36" s="1"/>
  <c r="M16" i="15"/>
  <c r="D39" i="9" s="1"/>
  <c r="T39" i="9" s="1"/>
  <c r="T40" i="9" s="1"/>
  <c r="R39" i="9"/>
  <c r="R55" i="9"/>
  <c r="M20" i="15"/>
  <c r="D20" i="36" s="1"/>
  <c r="N20" i="15"/>
  <c r="D20" i="31" s="1"/>
  <c r="F20" i="36" s="1"/>
  <c r="E19" i="15"/>
  <c r="B20" i="15"/>
  <c r="B20" i="36"/>
  <c r="F9" i="15"/>
  <c r="C9" i="31" s="1"/>
  <c r="E9" i="36" s="1"/>
  <c r="R28" i="9"/>
  <c r="R32" i="9"/>
  <c r="R42" i="9"/>
  <c r="R49" i="9"/>
  <c r="R52" i="9"/>
  <c r="M17" i="15"/>
  <c r="D43" i="9" s="1"/>
  <c r="T43" i="9" s="1"/>
  <c r="T44" i="9" s="1"/>
  <c r="M19" i="15"/>
  <c r="N19" i="15" s="1"/>
  <c r="D19" i="31" s="1"/>
  <c r="F19" i="36" s="1"/>
  <c r="D19" i="36"/>
  <c r="M18" i="15"/>
  <c r="D47" i="9" s="1"/>
  <c r="T47" i="9" s="1"/>
  <c r="T48" i="9" s="1"/>
  <c r="E19" i="36"/>
  <c r="B17" i="15"/>
  <c r="B17" i="31"/>
  <c r="R47" i="9"/>
  <c r="C47" i="9"/>
  <c r="C18" i="36"/>
  <c r="F18" i="15"/>
  <c r="C18" i="31" s="1"/>
  <c r="R43" i="9"/>
  <c r="C43" i="9"/>
  <c r="C17" i="36"/>
  <c r="F17" i="15"/>
  <c r="C17" i="31" s="1"/>
  <c r="B43" i="9"/>
  <c r="B17" i="35"/>
  <c r="C39" i="9"/>
  <c r="C16" i="36"/>
  <c r="F16" i="15"/>
  <c r="C16" i="31" s="1"/>
  <c r="B16" i="35"/>
  <c r="B16" i="36"/>
  <c r="B16" i="15"/>
  <c r="B16" i="31"/>
  <c r="R35" i="9"/>
  <c r="M15" i="15"/>
  <c r="D35" i="9" s="1"/>
  <c r="T35" i="9" s="1"/>
  <c r="T36" i="9" s="1"/>
  <c r="C35" i="9"/>
  <c r="C15" i="36"/>
  <c r="F15" i="15"/>
  <c r="C15" i="31" s="1"/>
  <c r="B15" i="15"/>
  <c r="R31" i="9"/>
  <c r="M14" i="15"/>
  <c r="D14" i="36" s="1"/>
  <c r="C14" i="36"/>
  <c r="C31" i="9"/>
  <c r="F14" i="15"/>
  <c r="C14" i="31" s="1"/>
  <c r="B14" i="36"/>
  <c r="M13" i="15"/>
  <c r="D27" i="9" s="1"/>
  <c r="T27" i="9" s="1"/>
  <c r="T28" i="9" s="1"/>
  <c r="C27" i="9"/>
  <c r="C13" i="36"/>
  <c r="F13" i="15"/>
  <c r="C13" i="31" s="1"/>
  <c r="B13" i="35"/>
  <c r="B13" i="31"/>
  <c r="B27" i="9"/>
  <c r="B13" i="15"/>
  <c r="R23" i="9"/>
  <c r="R19" i="9"/>
  <c r="D12" i="36"/>
  <c r="D23" i="9"/>
  <c r="T23" i="9" s="1"/>
  <c r="T24" i="9" s="1"/>
  <c r="C12" i="36"/>
  <c r="C23" i="9"/>
  <c r="F12" i="15"/>
  <c r="C12" i="31" s="1"/>
  <c r="M11" i="15"/>
  <c r="D11" i="36" s="1"/>
  <c r="E11" i="36"/>
  <c r="E11" i="15"/>
  <c r="B12" i="35"/>
  <c r="B12" i="15"/>
  <c r="B12" i="31"/>
  <c r="B12" i="36"/>
  <c r="B11" i="15"/>
  <c r="R15" i="9"/>
  <c r="R11" i="9"/>
  <c r="R13" i="9"/>
  <c r="T75" i="9"/>
  <c r="T76" i="9" s="1"/>
  <c r="T77" i="9" s="1"/>
  <c r="T78" i="9" s="1"/>
  <c r="D15" i="9"/>
  <c r="T15" i="9" s="1"/>
  <c r="T16" i="9" s="1"/>
  <c r="T17" i="9" s="1"/>
  <c r="T18" i="9" s="1"/>
  <c r="D10" i="36"/>
  <c r="C10" i="36"/>
  <c r="C15" i="9"/>
  <c r="F10" i="15"/>
  <c r="C10" i="31" s="1"/>
  <c r="B24" i="35"/>
  <c r="B20" i="31"/>
  <c r="B24" i="31"/>
  <c r="B15" i="31"/>
  <c r="B18" i="36"/>
  <c r="B55" i="9"/>
  <c r="B28" i="35"/>
  <c r="B23" i="36"/>
  <c r="B71" i="9"/>
  <c r="B35" i="9"/>
  <c r="B67" i="9"/>
  <c r="B23" i="15"/>
  <c r="B24" i="15"/>
  <c r="B27" i="15"/>
  <c r="B15" i="36"/>
  <c r="B22" i="36"/>
  <c r="B27" i="36"/>
  <c r="B75" i="9"/>
  <c r="B79" i="9"/>
  <c r="B63" i="9"/>
  <c r="B47" i="9"/>
  <c r="B31" i="9"/>
  <c r="B14" i="35"/>
  <c r="B18" i="35"/>
  <c r="B22" i="35"/>
  <c r="B26" i="35"/>
  <c r="B11" i="31"/>
  <c r="B14" i="15"/>
  <c r="B26" i="15"/>
  <c r="B22" i="15"/>
  <c r="B18" i="15"/>
  <c r="B26" i="31"/>
  <c r="M9" i="15"/>
  <c r="D11" i="9" s="1"/>
  <c r="T11" i="9" s="1"/>
  <c r="T12" i="9" s="1"/>
  <c r="T13" i="9" s="1"/>
  <c r="T14" i="9" s="1"/>
  <c r="N9" i="15"/>
  <c r="D9" i="31" s="1"/>
  <c r="F9" i="36" s="1"/>
  <c r="C11" i="9"/>
  <c r="C9" i="36"/>
  <c r="B11" i="36"/>
  <c r="B11" i="35"/>
  <c r="B11" i="9"/>
  <c r="B9" i="15"/>
  <c r="B9" i="31"/>
  <c r="B9" i="35"/>
  <c r="B10" i="15"/>
  <c r="B10" i="31"/>
  <c r="B10" i="35"/>
  <c r="B15" i="9"/>
  <c r="H26" i="36" l="1"/>
  <c r="J26" i="36" s="1"/>
  <c r="L26" i="36" s="1"/>
  <c r="N26" i="36" s="1"/>
  <c r="M26" i="36" s="1"/>
  <c r="P26" i="36" s="1"/>
  <c r="C26" i="35"/>
  <c r="E26" i="35" s="1"/>
  <c r="G26" i="35" s="1"/>
  <c r="H25" i="36"/>
  <c r="J25" i="36" s="1"/>
  <c r="L25" i="36" s="1"/>
  <c r="N25" i="36" s="1"/>
  <c r="M25" i="36" s="1"/>
  <c r="P25" i="36" s="1"/>
  <c r="S27" i="9"/>
  <c r="C25" i="35"/>
  <c r="E25" i="35" s="1"/>
  <c r="G25" i="35" s="1"/>
  <c r="H22" i="36"/>
  <c r="J22" i="36" s="1"/>
  <c r="L22" i="36" s="1"/>
  <c r="N22" i="36" s="1"/>
  <c r="M22" i="36" s="1"/>
  <c r="P22" i="36" s="1"/>
  <c r="S15" i="9"/>
  <c r="S16" i="9" s="1"/>
  <c r="S17" i="9" s="1"/>
  <c r="S18" i="9" s="1"/>
  <c r="C10" i="35" s="1"/>
  <c r="E10" i="35" s="1"/>
  <c r="U63" i="9"/>
  <c r="S59" i="9"/>
  <c r="S60" i="9" s="1"/>
  <c r="S61" i="9" s="1"/>
  <c r="S62" i="9" s="1"/>
  <c r="U59" i="9" s="1"/>
  <c r="U79" i="9"/>
  <c r="D24" i="35"/>
  <c r="F24" i="35" s="1"/>
  <c r="S55" i="9"/>
  <c r="S56" i="9" s="1"/>
  <c r="D26" i="35"/>
  <c r="F26" i="35" s="1"/>
  <c r="V79" i="9"/>
  <c r="I26" i="36"/>
  <c r="K26" i="36" s="1"/>
  <c r="T29" i="9"/>
  <c r="T30" i="9" s="1"/>
  <c r="I13" i="36" s="1"/>
  <c r="K13" i="36" s="1"/>
  <c r="T45" i="9"/>
  <c r="T46" i="9" s="1"/>
  <c r="S57" i="9"/>
  <c r="S58" i="9" s="1"/>
  <c r="C20" i="35" s="1"/>
  <c r="E20" i="35" s="1"/>
  <c r="T25" i="9"/>
  <c r="T26" i="9" s="1"/>
  <c r="V23" i="9" s="1"/>
  <c r="T49" i="9"/>
  <c r="T50" i="9" s="1"/>
  <c r="I18" i="36" s="1"/>
  <c r="K18" i="36" s="1"/>
  <c r="V71" i="9"/>
  <c r="T41" i="9"/>
  <c r="T42" i="9" s="1"/>
  <c r="D16" i="35" s="1"/>
  <c r="F16" i="35" s="1"/>
  <c r="S23" i="9"/>
  <c r="S24" i="9" s="1"/>
  <c r="T37" i="9"/>
  <c r="T38" i="9" s="1"/>
  <c r="I15" i="36" s="1"/>
  <c r="K15" i="36" s="1"/>
  <c r="D23" i="35"/>
  <c r="F23" i="35" s="1"/>
  <c r="I23" i="36"/>
  <c r="K23" i="36" s="1"/>
  <c r="V67" i="9"/>
  <c r="I22" i="36"/>
  <c r="K22" i="36" s="1"/>
  <c r="D22" i="35"/>
  <c r="F22" i="35" s="1"/>
  <c r="V63" i="9"/>
  <c r="U71" i="9"/>
  <c r="H24" i="36"/>
  <c r="J24" i="36" s="1"/>
  <c r="L24" i="36" s="1"/>
  <c r="N24" i="36" s="1"/>
  <c r="M24" i="36" s="1"/>
  <c r="P24" i="36" s="1"/>
  <c r="C24" i="35"/>
  <c r="E24" i="35" s="1"/>
  <c r="G24" i="35" s="1"/>
  <c r="D9" i="36"/>
  <c r="D55" i="9"/>
  <c r="T55" i="9" s="1"/>
  <c r="T56" i="9" s="1"/>
  <c r="S35" i="9"/>
  <c r="S36" i="9" s="1"/>
  <c r="S11" i="9"/>
  <c r="S12" i="9" s="1"/>
  <c r="S13" i="9" s="1"/>
  <c r="S14" i="9" s="1"/>
  <c r="U11" i="9" s="1"/>
  <c r="C83" i="9"/>
  <c r="S83" i="9" s="1"/>
  <c r="S84" i="9" s="1"/>
  <c r="S85" i="9" s="1"/>
  <c r="S86" i="9" s="1"/>
  <c r="C27" i="36"/>
  <c r="S39" i="9"/>
  <c r="S40" i="9" s="1"/>
  <c r="S28" i="9"/>
  <c r="C21" i="35"/>
  <c r="E21" i="35" s="1"/>
  <c r="H21" i="36"/>
  <c r="J21" i="36" s="1"/>
  <c r="E21" i="36"/>
  <c r="E21" i="31"/>
  <c r="G21" i="36" s="1"/>
  <c r="D51" i="9"/>
  <c r="T51" i="9" s="1"/>
  <c r="T52" i="9" s="1"/>
  <c r="D16" i="36"/>
  <c r="N16" i="15"/>
  <c r="D16" i="31" s="1"/>
  <c r="F16" i="36" s="1"/>
  <c r="U55" i="9"/>
  <c r="D17" i="36"/>
  <c r="E20" i="31"/>
  <c r="G20" i="36" s="1"/>
  <c r="N17" i="15"/>
  <c r="D17" i="31" s="1"/>
  <c r="F17" i="36" s="1"/>
  <c r="D18" i="36"/>
  <c r="N18" i="15"/>
  <c r="D18" i="31" s="1"/>
  <c r="F18" i="36" s="1"/>
  <c r="E19" i="31"/>
  <c r="G19" i="36" s="1"/>
  <c r="C19" i="36"/>
  <c r="C51" i="9"/>
  <c r="S51" i="9" s="1"/>
  <c r="S52" i="9" s="1"/>
  <c r="S31" i="9"/>
  <c r="S32" i="9" s="1"/>
  <c r="S43" i="9"/>
  <c r="S44" i="9" s="1"/>
  <c r="S47" i="9"/>
  <c r="S48" i="9" s="1"/>
  <c r="N13" i="15"/>
  <c r="D13" i="31" s="1"/>
  <c r="F13" i="36" s="1"/>
  <c r="N14" i="15"/>
  <c r="D14" i="31" s="1"/>
  <c r="F14" i="36" s="1"/>
  <c r="N15" i="15"/>
  <c r="D15" i="31" s="1"/>
  <c r="F15" i="36" s="1"/>
  <c r="D31" i="9"/>
  <c r="T31" i="9" s="1"/>
  <c r="T32" i="9" s="1"/>
  <c r="D13" i="36"/>
  <c r="D19" i="9"/>
  <c r="T19" i="9" s="1"/>
  <c r="T20" i="9" s="1"/>
  <c r="N11" i="15"/>
  <c r="D11" i="31" s="1"/>
  <c r="E18" i="36"/>
  <c r="E17" i="36"/>
  <c r="D15" i="36"/>
  <c r="E16" i="36"/>
  <c r="E15" i="36"/>
  <c r="E14" i="36"/>
  <c r="E13" i="36"/>
  <c r="E12" i="36"/>
  <c r="E12" i="31"/>
  <c r="G12" i="36" s="1"/>
  <c r="C19" i="9"/>
  <c r="S19" i="9" s="1"/>
  <c r="S20" i="9" s="1"/>
  <c r="C11" i="36"/>
  <c r="V83" i="9"/>
  <c r="I27" i="36"/>
  <c r="K27" i="36" s="1"/>
  <c r="D27" i="35"/>
  <c r="F27" i="35" s="1"/>
  <c r="V59" i="9"/>
  <c r="I21" i="36"/>
  <c r="K21" i="36" s="1"/>
  <c r="D21" i="35"/>
  <c r="F21" i="35" s="1"/>
  <c r="D25" i="35"/>
  <c r="F25" i="35" s="1"/>
  <c r="I25" i="36"/>
  <c r="K25" i="36" s="1"/>
  <c r="V75" i="9"/>
  <c r="V87" i="9"/>
  <c r="D28" i="35"/>
  <c r="F28" i="35" s="1"/>
  <c r="I28" i="36"/>
  <c r="K28" i="36" s="1"/>
  <c r="D12" i="35"/>
  <c r="F12" i="35" s="1"/>
  <c r="V27" i="9"/>
  <c r="D13" i="35"/>
  <c r="F13" i="35" s="1"/>
  <c r="U87" i="9"/>
  <c r="H28" i="36"/>
  <c r="J28" i="36" s="1"/>
  <c r="L28" i="36" s="1"/>
  <c r="N28" i="36" s="1"/>
  <c r="M28" i="36" s="1"/>
  <c r="P28" i="36" s="1"/>
  <c r="C28" i="35"/>
  <c r="E28" i="35" s="1"/>
  <c r="G28" i="35" s="1"/>
  <c r="U67" i="9"/>
  <c r="H23" i="36"/>
  <c r="J23" i="36" s="1"/>
  <c r="L23" i="36" s="1"/>
  <c r="N23" i="36" s="1"/>
  <c r="M23" i="36" s="1"/>
  <c r="P23" i="36" s="1"/>
  <c r="C23" i="35"/>
  <c r="E23" i="35" s="1"/>
  <c r="G23" i="35" s="1"/>
  <c r="I17" i="36"/>
  <c r="K17" i="36" s="1"/>
  <c r="D17" i="35"/>
  <c r="F17" i="35" s="1"/>
  <c r="V43" i="9"/>
  <c r="V47" i="9"/>
  <c r="I10" i="36"/>
  <c r="K10" i="36" s="1"/>
  <c r="V15" i="9"/>
  <c r="D10" i="35"/>
  <c r="F10" i="35" s="1"/>
  <c r="E10" i="31"/>
  <c r="G10" i="36" s="1"/>
  <c r="E10" i="36"/>
  <c r="H10" i="36"/>
  <c r="J10" i="36" s="1"/>
  <c r="E9" i="31"/>
  <c r="G9" i="36" s="1"/>
  <c r="V11" i="9"/>
  <c r="D9" i="35"/>
  <c r="U15" i="9" l="1"/>
  <c r="I12" i="36"/>
  <c r="K12" i="36" s="1"/>
  <c r="D15" i="35"/>
  <c r="F15" i="35" s="1"/>
  <c r="V35" i="9"/>
  <c r="H20" i="36"/>
  <c r="J20" i="36" s="1"/>
  <c r="I16" i="36"/>
  <c r="K16" i="36" s="1"/>
  <c r="S45" i="9"/>
  <c r="S46" i="9" s="1"/>
  <c r="T21" i="9"/>
  <c r="T22" i="9" s="1"/>
  <c r="V19" i="9" s="1"/>
  <c r="S33" i="9"/>
  <c r="S34" i="9" s="1"/>
  <c r="C14" i="35" s="1"/>
  <c r="E14" i="35" s="1"/>
  <c r="S37" i="9"/>
  <c r="S38" i="9" s="1"/>
  <c r="S53" i="9"/>
  <c r="S54" i="9" s="1"/>
  <c r="T57" i="9"/>
  <c r="T58" i="9" s="1"/>
  <c r="T33" i="9"/>
  <c r="T34" i="9" s="1"/>
  <c r="D14" i="35" s="1"/>
  <c r="F14" i="35" s="1"/>
  <c r="S41" i="9"/>
  <c r="S42" i="9" s="1"/>
  <c r="S21" i="9"/>
  <c r="S22" i="9" s="1"/>
  <c r="C11" i="35" s="1"/>
  <c r="S29" i="9"/>
  <c r="S30" i="9" s="1"/>
  <c r="H13" i="36" s="1"/>
  <c r="J13" i="36" s="1"/>
  <c r="C9" i="35"/>
  <c r="E9" i="35" s="1"/>
  <c r="J9" i="36" s="1"/>
  <c r="D18" i="35"/>
  <c r="F18" i="35" s="1"/>
  <c r="V39" i="9"/>
  <c r="S49" i="9"/>
  <c r="S50" i="9" s="1"/>
  <c r="H18" i="36" s="1"/>
  <c r="J18" i="36" s="1"/>
  <c r="L18" i="36" s="1"/>
  <c r="N18" i="36" s="1"/>
  <c r="M18" i="36" s="1"/>
  <c r="P18" i="36" s="1"/>
  <c r="T53" i="9"/>
  <c r="T54" i="9" s="1"/>
  <c r="D19" i="35" s="1"/>
  <c r="F19" i="35" s="1"/>
  <c r="S25" i="9"/>
  <c r="S26" i="9" s="1"/>
  <c r="C27" i="35"/>
  <c r="E27" i="35" s="1"/>
  <c r="G27" i="35" s="1"/>
  <c r="U83" i="9"/>
  <c r="H27" i="36"/>
  <c r="J27" i="36" s="1"/>
  <c r="L27" i="36" s="1"/>
  <c r="N27" i="36" s="1"/>
  <c r="M27" i="36" s="1"/>
  <c r="P27" i="36" s="1"/>
  <c r="U27" i="9"/>
  <c r="L21" i="36"/>
  <c r="N21" i="36" s="1"/>
  <c r="M21" i="36" s="1"/>
  <c r="P21" i="36" s="1"/>
  <c r="G21" i="35"/>
  <c r="E16" i="31"/>
  <c r="G16" i="36" s="1"/>
  <c r="E13" i="31"/>
  <c r="G13" i="36" s="1"/>
  <c r="E14" i="31"/>
  <c r="G14" i="36" s="1"/>
  <c r="U31" i="9"/>
  <c r="E15" i="31"/>
  <c r="G15" i="36" s="1"/>
  <c r="E17" i="31"/>
  <c r="G17" i="36" s="1"/>
  <c r="E18" i="31"/>
  <c r="G18" i="36" s="1"/>
  <c r="I13" i="31"/>
  <c r="C14" i="37" s="1"/>
  <c r="I10" i="31"/>
  <c r="C11" i="37" s="1"/>
  <c r="K10" i="31"/>
  <c r="E11" i="37" s="1"/>
  <c r="L11" i="31"/>
  <c r="F12" i="37" s="1"/>
  <c r="M12" i="31"/>
  <c r="G13" i="37" s="1"/>
  <c r="K9" i="31"/>
  <c r="E10" i="37" s="1"/>
  <c r="M13" i="31"/>
  <c r="G14" i="37" s="1"/>
  <c r="I11" i="31"/>
  <c r="C12" i="37" s="1"/>
  <c r="I9" i="31"/>
  <c r="C10" i="37" s="1"/>
  <c r="L13" i="31"/>
  <c r="F14" i="37" s="1"/>
  <c r="L10" i="31"/>
  <c r="F11" i="37" s="1"/>
  <c r="J9" i="31"/>
  <c r="D10" i="37" s="1"/>
  <c r="J12" i="31"/>
  <c r="D13" i="37" s="1"/>
  <c r="K11" i="31"/>
  <c r="E12" i="37" s="1"/>
  <c r="L12" i="31"/>
  <c r="F13" i="37" s="1"/>
  <c r="K13" i="31"/>
  <c r="E14" i="37" s="1"/>
  <c r="M9" i="31"/>
  <c r="G10" i="37" s="1"/>
  <c r="M11" i="31"/>
  <c r="G12" i="37" s="1"/>
  <c r="I12" i="31"/>
  <c r="C13" i="37" s="1"/>
  <c r="J10" i="31"/>
  <c r="D11" i="37" s="1"/>
  <c r="J11" i="31"/>
  <c r="D12" i="37" s="1"/>
  <c r="L9" i="31"/>
  <c r="F10" i="37" s="1"/>
  <c r="K12" i="31"/>
  <c r="E13" i="37" s="1"/>
  <c r="J13" i="31"/>
  <c r="D14" i="37" s="1"/>
  <c r="M10" i="31"/>
  <c r="G11" i="37" s="1"/>
  <c r="F11" i="36"/>
  <c r="E11" i="31"/>
  <c r="G11" i="36" s="1"/>
  <c r="L13" i="36"/>
  <c r="N13" i="36" s="1"/>
  <c r="M13" i="36" s="1"/>
  <c r="P13" i="36" s="1"/>
  <c r="G10" i="35"/>
  <c r="L10" i="36"/>
  <c r="N10" i="36" s="1"/>
  <c r="M10" i="36" s="1"/>
  <c r="P10" i="36" s="1"/>
  <c r="B14" i="33"/>
  <c r="I9" i="36"/>
  <c r="F9" i="35"/>
  <c r="K9" i="36" s="1"/>
  <c r="G14" i="35" l="1"/>
  <c r="U19" i="9"/>
  <c r="H11" i="36"/>
  <c r="J11" i="36" s="1"/>
  <c r="I11" i="36"/>
  <c r="K11" i="36" s="1"/>
  <c r="C18" i="35"/>
  <c r="E18" i="35" s="1"/>
  <c r="G18" i="35" s="1"/>
  <c r="I19" i="36"/>
  <c r="K19" i="36" s="1"/>
  <c r="H14" i="36"/>
  <c r="J14" i="36" s="1"/>
  <c r="I14" i="36"/>
  <c r="K14" i="36" s="1"/>
  <c r="H9" i="36"/>
  <c r="V51" i="9"/>
  <c r="V31" i="9"/>
  <c r="D11" i="35"/>
  <c r="F11" i="35" s="1"/>
  <c r="C13" i="35"/>
  <c r="E13" i="35" s="1"/>
  <c r="G13" i="35" s="1"/>
  <c r="H16" i="36"/>
  <c r="J16" i="36" s="1"/>
  <c r="L16" i="36" s="1"/>
  <c r="N16" i="36" s="1"/>
  <c r="M16" i="36" s="1"/>
  <c r="P16" i="36" s="1"/>
  <c r="C16" i="35"/>
  <c r="E16" i="35" s="1"/>
  <c r="G16" i="35" s="1"/>
  <c r="U39" i="9"/>
  <c r="U47" i="9"/>
  <c r="V55" i="9"/>
  <c r="I20" i="36"/>
  <c r="K20" i="36" s="1"/>
  <c r="L20" i="36" s="1"/>
  <c r="N20" i="36" s="1"/>
  <c r="M20" i="36" s="1"/>
  <c r="P20" i="36" s="1"/>
  <c r="D20" i="35"/>
  <c r="F20" i="35" s="1"/>
  <c r="G20" i="35" s="1"/>
  <c r="H15" i="36"/>
  <c r="J15" i="36" s="1"/>
  <c r="L15" i="36" s="1"/>
  <c r="N15" i="36" s="1"/>
  <c r="M15" i="36" s="1"/>
  <c r="P15" i="36" s="1"/>
  <c r="U35" i="9"/>
  <c r="C15" i="35"/>
  <c r="E15" i="35" s="1"/>
  <c r="G15" i="35" s="1"/>
  <c r="H12" i="36"/>
  <c r="J12" i="36" s="1"/>
  <c r="L12" i="36" s="1"/>
  <c r="N12" i="36" s="1"/>
  <c r="M12" i="36" s="1"/>
  <c r="P12" i="36" s="1"/>
  <c r="C12" i="35"/>
  <c r="E12" i="35" s="1"/>
  <c r="G12" i="35" s="1"/>
  <c r="U23" i="9"/>
  <c r="E11" i="35"/>
  <c r="U51" i="9"/>
  <c r="H19" i="36"/>
  <c r="J19" i="36" s="1"/>
  <c r="C19" i="35"/>
  <c r="E19" i="35" s="1"/>
  <c r="G19" i="35" s="1"/>
  <c r="H17" i="36"/>
  <c r="J17" i="36" s="1"/>
  <c r="L17" i="36" s="1"/>
  <c r="N17" i="36" s="1"/>
  <c r="M17" i="36" s="1"/>
  <c r="P17" i="36" s="1"/>
  <c r="U43" i="9"/>
  <c r="C17" i="35"/>
  <c r="E17" i="35" s="1"/>
  <c r="G17" i="35" s="1"/>
  <c r="L11" i="36"/>
  <c r="N11" i="36" s="1"/>
  <c r="M11" i="36" s="1"/>
  <c r="P11" i="36" s="1"/>
  <c r="B17" i="33"/>
  <c r="B16" i="33"/>
  <c r="B15" i="33"/>
  <c r="G9" i="35"/>
  <c r="L9" i="36" s="1"/>
  <c r="L14" i="36" l="1"/>
  <c r="N14" i="36" s="1"/>
  <c r="M14" i="36" s="1"/>
  <c r="P14" i="36" s="1"/>
  <c r="L19" i="36"/>
  <c r="N19" i="36" s="1"/>
  <c r="M19" i="36" s="1"/>
  <c r="P19" i="36" s="1"/>
  <c r="O12" i="35"/>
  <c r="O13" i="37" s="1"/>
  <c r="M9" i="35"/>
  <c r="M10" i="37" s="1"/>
  <c r="L13" i="35"/>
  <c r="L14" i="37" s="1"/>
  <c r="L10" i="35"/>
  <c r="L11" i="37" s="1"/>
  <c r="N10" i="35"/>
  <c r="N11" i="37" s="1"/>
  <c r="K13" i="35"/>
  <c r="K14" i="37" s="1"/>
  <c r="K9" i="35"/>
  <c r="K10" i="37" s="1"/>
  <c r="N12" i="35"/>
  <c r="N13" i="37" s="1"/>
  <c r="N13" i="35"/>
  <c r="N14" i="37" s="1"/>
  <c r="O9" i="35"/>
  <c r="O10" i="37" s="1"/>
  <c r="M10" i="35"/>
  <c r="M11" i="37" s="1"/>
  <c r="M11" i="35"/>
  <c r="M12" i="37" s="1"/>
  <c r="M12" i="35"/>
  <c r="M13" i="37" s="1"/>
  <c r="L12" i="35"/>
  <c r="L13" i="37" s="1"/>
  <c r="O10" i="35"/>
  <c r="O11" i="37" s="1"/>
  <c r="L11" i="35"/>
  <c r="L12" i="37" s="1"/>
  <c r="O11" i="35"/>
  <c r="O12" i="37" s="1"/>
  <c r="N9" i="35"/>
  <c r="N10" i="37" s="1"/>
  <c r="O13" i="35"/>
  <c r="O14" i="37" s="1"/>
  <c r="K11" i="35"/>
  <c r="K12" i="37" s="1"/>
  <c r="K12" i="35"/>
  <c r="K13" i="37" s="1"/>
  <c r="G11" i="35"/>
  <c r="L9" i="35"/>
  <c r="L10" i="37" s="1"/>
  <c r="M13" i="35"/>
  <c r="M14" i="37" s="1"/>
  <c r="D15" i="33"/>
  <c r="K10" i="35"/>
  <c r="K11" i="37" s="1"/>
  <c r="N11" i="35"/>
  <c r="N12" i="37" s="1"/>
  <c r="B18" i="33"/>
  <c r="C18" i="33" s="1"/>
  <c r="N9" i="36"/>
  <c r="M9" i="36" s="1"/>
  <c r="P9" i="36" s="1"/>
  <c r="D14" i="33"/>
  <c r="D16" i="33"/>
  <c r="D17" i="33"/>
  <c r="B21" i="33" l="1"/>
  <c r="C14" i="33"/>
  <c r="C15" i="33"/>
  <c r="C16" i="33"/>
  <c r="C17" i="33"/>
  <c r="D18" i="33"/>
  <c r="E18" i="33" s="1"/>
  <c r="E15" i="33" l="1"/>
  <c r="E17" i="33"/>
  <c r="E16" i="33"/>
  <c r="D21" i="33"/>
  <c r="E14" i="33"/>
</calcChain>
</file>

<file path=xl/sharedStrings.xml><?xml version="1.0" encoding="utf-8"?>
<sst xmlns="http://schemas.openxmlformats.org/spreadsheetml/2006/main" count="1037" uniqueCount="407">
  <si>
    <t>No. DEL RIESGO</t>
  </si>
  <si>
    <t>RIESGO</t>
  </si>
  <si>
    <t>PROBABILIDAD</t>
  </si>
  <si>
    <t>Frecuencia</t>
  </si>
  <si>
    <t>IMPACTO</t>
  </si>
  <si>
    <t>Moderado</t>
  </si>
  <si>
    <t>Mayor</t>
  </si>
  <si>
    <t>Menor</t>
  </si>
  <si>
    <t>TIPO</t>
  </si>
  <si>
    <t>Probabilidad Residual</t>
  </si>
  <si>
    <t>Impacto Residual</t>
  </si>
  <si>
    <t>Fecha</t>
  </si>
  <si>
    <t>R1</t>
  </si>
  <si>
    <t>R2</t>
  </si>
  <si>
    <t>R3</t>
  </si>
  <si>
    <t>R4</t>
  </si>
  <si>
    <t>R5</t>
  </si>
  <si>
    <t>R6</t>
  </si>
  <si>
    <t>R7</t>
  </si>
  <si>
    <t>R8</t>
  </si>
  <si>
    <t>R9</t>
  </si>
  <si>
    <t>MAPA DE CALOR RIESGO INHERENTE</t>
  </si>
  <si>
    <t>MAPA DE CALOR RIESGO RESIDUAL</t>
  </si>
  <si>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</si>
  <si>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</si>
  <si>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t>Sumatoria de riesgos Extremos</t>
  </si>
  <si>
    <t>Sumatoria de riesgos altos</t>
  </si>
  <si>
    <t>Sumatoria de riesgos moderados</t>
  </si>
  <si>
    <t>Sumatoria de Riesgos bajos</t>
  </si>
  <si>
    <t>Total</t>
  </si>
  <si>
    <t>RIESGO INHERENTE DEL PROCESO</t>
  </si>
  <si>
    <t>RIESGO RESIDUAL DEL PROCESO</t>
  </si>
  <si>
    <t>R10</t>
  </si>
  <si>
    <t>R11</t>
  </si>
  <si>
    <t>R12</t>
  </si>
  <si>
    <t>R13</t>
  </si>
  <si>
    <t>R14</t>
  </si>
  <si>
    <t>R15</t>
  </si>
  <si>
    <t>R16</t>
  </si>
  <si>
    <t>R17</t>
  </si>
  <si>
    <t>R18</t>
  </si>
  <si>
    <t>R19</t>
  </si>
  <si>
    <t>R20</t>
  </si>
  <si>
    <t xml:space="preserve"> </t>
  </si>
  <si>
    <t>VALORACIÓN DEL CONTROL</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</si>
  <si>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</si>
  <si>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</si>
  <si>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Control de Cambios</t>
  </si>
  <si>
    <t>Infraestructura</t>
  </si>
  <si>
    <t>DESCRIPCIÓN DEL RIESGO</t>
  </si>
  <si>
    <t>FACTOR DEL RIESGO</t>
  </si>
  <si>
    <t>Nivel</t>
  </si>
  <si>
    <t>Frecuencia de la Actividad</t>
  </si>
  <si>
    <t>Probabilidad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</si>
  <si>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</si>
  <si>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</si>
  <si>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</si>
  <si>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</si>
  <si>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</si>
  <si>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</si>
  <si>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</si>
  <si>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Muy Alta</t>
  </si>
  <si>
    <t>% Impacto</t>
  </si>
  <si>
    <t>Reputacional</t>
  </si>
  <si>
    <t>Leve</t>
  </si>
  <si>
    <t>El riesgo afecta la imagen de algún área de la organización.</t>
  </si>
  <si>
    <t>Entre 10 y 50 SMLMV</t>
  </si>
  <si>
    <t>El riesgo afecta la imagen de la entidad internamente, de conocimiento general nivel interno, de junta directiva y accionistas y/o de proveedores.</t>
  </si>
  <si>
    <t>Entre 50 y 100 SMLMV</t>
  </si>
  <si>
    <t>El riesgo afecta la imagen de la entidad con algunos usuarios de relevancia frente al logro de los objetivos.</t>
  </si>
  <si>
    <t>Entre 100 y 500 SMLMV</t>
  </si>
  <si>
    <t>El riesgo afecta la imagen de la entidad con efecto publicitario sostenido a nivel de sector administrativo, nivel departamental o municipal.</t>
  </si>
  <si>
    <t>Catastrófico</t>
  </si>
  <si>
    <t>Mayor a 500 SMLMV</t>
  </si>
  <si>
    <t>El riesgo afecta la imagen de la entidad a nivel nacional, con efecto publicitario sostenido a nivel país</t>
  </si>
  <si>
    <t>IMPACTO INHERENTE</t>
  </si>
  <si>
    <t>Talento_Humano</t>
  </si>
  <si>
    <t>¿QUÉ? 
IMPACTO</t>
  </si>
  <si>
    <t>La actividad que conlleva el riesgo se ejecuta mínimo 500 veces al año y máximo 5.000 veces por año</t>
  </si>
  <si>
    <t>La actividad que conlleva el riesgo se ejecuta más de 5.000 veces por año</t>
  </si>
  <si>
    <t>Afectación_Económica</t>
  </si>
  <si>
    <t>PROBABILIDAD INHERENTE</t>
  </si>
  <si>
    <t>Menor a 10 SMLMV</t>
  </si>
  <si>
    <t>Extremo</t>
  </si>
  <si>
    <t>Alto</t>
  </si>
  <si>
    <t>Bajo</t>
  </si>
  <si>
    <t>Impacto</t>
  </si>
  <si>
    <t>NIVELES DE RIESGO</t>
  </si>
  <si>
    <t>CALIFICACIÓN RIESGO INHERENTE</t>
  </si>
  <si>
    <t>Tipo de control</t>
  </si>
  <si>
    <t>Peso del Control</t>
  </si>
  <si>
    <t>Implementación</t>
  </si>
  <si>
    <t>Peso de la implementación</t>
  </si>
  <si>
    <t>Automático</t>
  </si>
  <si>
    <t>Manual</t>
  </si>
  <si>
    <t>Atributos Informativos</t>
  </si>
  <si>
    <t>Documentación</t>
  </si>
  <si>
    <t>Documentado</t>
  </si>
  <si>
    <t>Sin Documentar</t>
  </si>
  <si>
    <t>Continua</t>
  </si>
  <si>
    <t>Aleatoria</t>
  </si>
  <si>
    <t>Evidencia</t>
  </si>
  <si>
    <t>Con Registro</t>
  </si>
  <si>
    <t>Sin Registro</t>
  </si>
  <si>
    <t>Eficiencia</t>
  </si>
  <si>
    <t>Preventivo</t>
  </si>
  <si>
    <t>Detectivo</t>
  </si>
  <si>
    <t>Correctivo</t>
  </si>
  <si>
    <t>Informativos</t>
  </si>
  <si>
    <t>Atributos del control</t>
  </si>
  <si>
    <t>Al</t>
  </si>
  <si>
    <t>No. Control</t>
  </si>
  <si>
    <t>Valor Total del Control</t>
  </si>
  <si>
    <t>Afectación o Desplazamiento en la Matriz</t>
  </si>
  <si>
    <t>% Probabilidad Riesgo Inherente</t>
  </si>
  <si>
    <t>% Impacto Riesgo Inherente</t>
  </si>
  <si>
    <t>Probabilidad residual</t>
  </si>
  <si>
    <t>CALIFICACIÓN RIESGO RESIDUAL</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</si>
  <si>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</si>
  <si>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 Probabilidad Residual</t>
  </si>
  <si>
    <t>% Impacto Residual</t>
  </si>
  <si>
    <t>% Probabilidad Inherente</t>
  </si>
  <si>
    <t>% Impacto Inherente</t>
  </si>
  <si>
    <t>SEVERIDAD (NIVEL DE RIESGO)</t>
  </si>
  <si>
    <t>Tratamiento</t>
  </si>
  <si>
    <t>Reducir</t>
  </si>
  <si>
    <t>Mitigar</t>
  </si>
  <si>
    <t>Transferir</t>
  </si>
  <si>
    <t>Aceptar</t>
  </si>
  <si>
    <t>Evitar</t>
  </si>
  <si>
    <t>Plan de Acción</t>
  </si>
  <si>
    <t>Estado</t>
  </si>
  <si>
    <t>NO REQUIERE CLAVE PARA DESBLOQUEAR LAS HOJAS</t>
  </si>
  <si>
    <t>Procesos</t>
  </si>
  <si>
    <t>Tecnologías</t>
  </si>
  <si>
    <r>
      <t>¿CÓMO?
CAUSA INMEDIATA 
(</t>
    </r>
    <r>
      <rPr>
        <sz val="11"/>
        <rFont val="Arial"/>
        <family val="2"/>
      </rPr>
      <t xml:space="preserve">Iniciar con la palabra 
</t>
    </r>
    <r>
      <rPr>
        <b/>
        <sz val="11"/>
        <rFont val="Arial"/>
        <family val="2"/>
      </rPr>
      <t>por)</t>
    </r>
  </si>
  <si>
    <t>Posibilidad de pérdida Económica</t>
  </si>
  <si>
    <t>Posibilidad de pérdida Reputacional</t>
  </si>
  <si>
    <t>Posibilidad de pérdida Económica y Reputacional</t>
  </si>
  <si>
    <t>Evento_Externo</t>
  </si>
  <si>
    <t>N/A</t>
  </si>
  <si>
    <t>Sin Iniciar</t>
  </si>
  <si>
    <t>Cerrado</t>
  </si>
  <si>
    <t>En proceso</t>
  </si>
  <si>
    <t>Seguimiento 1 (Fecha y avance)</t>
  </si>
  <si>
    <t>Seguimiento 2 (Fecha y avance)</t>
  </si>
  <si>
    <t>Seguimientos por parte del Líder del Proceso</t>
  </si>
  <si>
    <t>Seguimiento 3 ... (Fecha y avance)</t>
  </si>
  <si>
    <t>Fecha de Inicio</t>
  </si>
  <si>
    <t>Fecha de Finalización</t>
  </si>
  <si>
    <t>Verificación por parte de segunda línea de defensa o quien haga sus veces 
(Fecha y Descripción)</t>
  </si>
  <si>
    <t>Verificación por parte de la Oficina de Control Interno o quien haga sus veces 
(Fecha y Descripción)</t>
  </si>
  <si>
    <t>¿QUÉ? IMPACTO</t>
  </si>
  <si>
    <t>PROCESO:</t>
  </si>
  <si>
    <t>ENTIDAD:</t>
  </si>
  <si>
    <t>A_Ejecución_y_Administración_de_procesos</t>
  </si>
  <si>
    <t>B_Fraude_Externo</t>
  </si>
  <si>
    <t>C_Fraude_Interno</t>
  </si>
  <si>
    <t>D_Fallas_Tecnológicas</t>
  </si>
  <si>
    <t>E_Relaciones_Laborales</t>
  </si>
  <si>
    <t>F_Usuarios_Productos_y_Prácticas_Organizacionales</t>
  </si>
  <si>
    <t>G_Daños_Activos_Físicos</t>
  </si>
  <si>
    <t>RESULTADO FUENTE GENERADORA DEL EVENTO</t>
  </si>
  <si>
    <t>SELECCIONE FUENTE GENERADORA DEL EVENTO PARA TIPO E,F,G</t>
  </si>
  <si>
    <t>VALIDACIÓN FUENTE GENERADORA DEL EVENTO PARA TIPO A,B,C,D</t>
  </si>
  <si>
    <t>Máximo</t>
  </si>
  <si>
    <t>Mínimo</t>
  </si>
  <si>
    <t>Afectación Económica</t>
  </si>
  <si>
    <t>Nivel de Impacto</t>
  </si>
  <si>
    <t>Porcentaje de Impacto</t>
  </si>
  <si>
    <t>Descripción del Control</t>
  </si>
  <si>
    <t>Acción
(Inicia con un verbo)</t>
  </si>
  <si>
    <t>Complemento (Periodicidad - Observaciones o Desviaciones)</t>
  </si>
  <si>
    <t>¿Requiere Plan de Acción?</t>
  </si>
  <si>
    <t>Requiere Plan de Acción</t>
  </si>
  <si>
    <t>No requiere Plan de Acción</t>
  </si>
  <si>
    <t>Responsable 
(Cargo)</t>
  </si>
  <si>
    <t>Descripción de la Acción, basado en el análisis de causas</t>
  </si>
  <si>
    <t>Matriz Mapa de Riesgos</t>
  </si>
  <si>
    <t>Orientaciones Generales</t>
  </si>
  <si>
    <t>Columna</t>
  </si>
  <si>
    <t>Descripción - Lineamientos para el diligenciamiento</t>
  </si>
  <si>
    <t>Proceso</t>
  </si>
  <si>
    <t>Diligencie el nombre del proceso al cual se le identificarán y valorarán los riesgos.</t>
  </si>
  <si>
    <t>Diligencie el objetivo del proceso.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</si>
  <si>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</si>
  <si>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</si>
  <si>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</si>
  <si>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</si>
  <si>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</si>
  <si>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 Probabilidad</t>
  </si>
  <si>
    <t>Riesgo</t>
  </si>
  <si>
    <t>No. Riesgo</t>
  </si>
  <si>
    <t>Nivel Probabilidad</t>
  </si>
  <si>
    <t>Resultado</t>
  </si>
  <si>
    <t>No. veces que realiza la actividad al año</t>
  </si>
  <si>
    <t xml:space="preserve">Peso del Control + Peso de la implementación </t>
  </si>
  <si>
    <t>% Probabilidad Riesgo Inherente-(% Probabilidad Riesgo Inherente*Valor Total del Control)</t>
  </si>
  <si>
    <t>% Impacto Riesgo Inherente-(% Impacto Riesgo Inherente*Valor Total del Control)</t>
  </si>
  <si>
    <t>Afecta</t>
  </si>
  <si>
    <t>Severidad 
(Nivel de Riesgo)</t>
  </si>
  <si>
    <t>Elaboración o Actualización:</t>
  </si>
  <si>
    <t>El archivo contiene las siguientes hojas:</t>
  </si>
  <si>
    <t>El formato de fecha es: DD/MM/AAAA</t>
  </si>
  <si>
    <r>
      <t>1 INSTRUCTIVO:</t>
    </r>
    <r>
      <rPr>
        <sz val="11"/>
        <rFont val="Arial Narrow"/>
        <family val="2"/>
      </rPr>
      <t xml:space="preserve"> Identifica el contenido del archivo y su funcionalidad</t>
    </r>
  </si>
  <si>
    <t>Las hojas se encuentran protegidas para evidar dañar las formulas, para desprotegerlas no se requiere contraseña</t>
  </si>
  <si>
    <t>Se debe ingresar información solo en las celdas identificadas con color NARANJA CLARO, las demás contienen formulas de autollenado</t>
  </si>
  <si>
    <r>
      <t>2 CONTEXTO E IDENTIFICACIÓN:</t>
    </r>
    <r>
      <rPr>
        <sz val="11"/>
        <rFont val="Arial Narrow"/>
        <family val="2"/>
      </rPr>
      <t xml:space="preserve"> Se establece el Número, Descripción y Factor del riesgo</t>
    </r>
  </si>
  <si>
    <r>
      <t>5 VALORACIÓN DEL CONTROL:</t>
    </r>
    <r>
      <rPr>
        <sz val="11"/>
        <rFont val="Arial Narrow"/>
        <family val="2"/>
      </rPr>
      <t xml:space="preserve"> Se realiza la descripción y atributos del control, calcula automáticamente el Valor Total del Control, Probabilidad residual e Impacto Residual</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</si>
  <si>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</si>
  <si>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</si>
  <si>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r>
      <t>6 MAPA CALOR RESIDUAL:</t>
    </r>
    <r>
      <rPr>
        <sz val="11"/>
        <rFont val="Arial Narrow"/>
        <family val="2"/>
      </rPr>
      <t xml:space="preserve"> Representación gráfica de la ubicación de cada riesgo residual en el mapa de calor (En esta hoja no se ingresan datos)</t>
    </r>
  </si>
  <si>
    <r>
      <t>4 MAPA CALOR INHERENTE:</t>
    </r>
    <r>
      <rPr>
        <sz val="11"/>
        <rFont val="Arial Narrow"/>
        <family val="2"/>
      </rPr>
      <t xml:space="preserve"> Representación gráfica de la ubicación de cada riesgo inherente en el mapa de calor (En esta hoja no se ingresan datos)</t>
    </r>
  </si>
  <si>
    <r>
      <t>9 RIESGO DEL PROCESO:</t>
    </r>
    <r>
      <rPr>
        <sz val="11"/>
        <rFont val="Arial Narrow"/>
        <family val="2"/>
      </rPr>
      <t xml:space="preserve"> Calcula el nivel de riesgo del proceso (En esta hoja no se ingresan datos)</t>
    </r>
  </si>
  <si>
    <r>
      <t>10 CONTROL DE CAMBIOS:</t>
    </r>
    <r>
      <rPr>
        <sz val="11"/>
        <rFont val="Arial Narrow"/>
        <family val="2"/>
      </rPr>
      <t xml:space="preserve"> En ella se debe registrar los cambios al formato y al contenido del mismo</t>
    </r>
  </si>
  <si>
    <r>
      <t>11 FORMULAS:</t>
    </r>
    <r>
      <rPr>
        <sz val="11"/>
        <rFont val="Arial Narrow"/>
        <family val="2"/>
      </rPr>
      <t xml:space="preserve"> La información que contiene se utiliza para realizar operaciones en las demás hojas (En esta hoja no se ingresan datos)</t>
    </r>
  </si>
  <si>
    <t>Objetivo del Proceso</t>
  </si>
  <si>
    <t>No. de Riesgo
(Mismo consecutivo para toda la entidad)</t>
  </si>
  <si>
    <t>No. de Riesgo</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</si>
  <si>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</si>
  <si>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</si>
  <si>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</si>
  <si>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</si>
  <si>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</si>
  <si>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</si>
  <si>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</si>
  <si>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</si>
  <si>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</si>
  <si>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Se rellena automáticamente según lo seleccinado de FACTOR DEL RIESGO</t>
  </si>
  <si>
    <t>Analice las consecuencias que puede ocasionar a la organización la materialización del riesgo, Seleccione de la lista desplegable entre: 
Posibilidad de pérdida Económica
Posibilidad de pérdida Reputacional
Posibilidad de pérdida Económica y Reputacional</t>
  </si>
  <si>
    <t>Fecha en la que realiza el diligenciamiento o actualización del mapa de riesgos, formato (DD/MM/AAAA)</t>
  </si>
  <si>
    <t>Vigencia del Al:</t>
  </si>
  <si>
    <t>Vigencia que tiene el mapa de riesgos fecha inicio fecha final, formato (DD/MM/AAAA)</t>
  </si>
  <si>
    <t xml:space="preserve">3 PROBABIL E IMPACTO INHERENTE: </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</si>
  <si>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</si>
  <si>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Resultado / Porcentaje de Impacto / Nivel de Impacto</t>
  </si>
  <si>
    <t>Se calcula automáticamente según la información de afectación económica y reputacional</t>
  </si>
  <si>
    <t>Debe seleccionar de lista desplegable entre:
Preventivo
Detectivo
Correctivo</t>
  </si>
  <si>
    <t>Se calcula automáticamente según lo seleccionado en Implementación
Manual
Automático</t>
  </si>
  <si>
    <t>Se calcula automáticamente según lo seleccionado en Tipo de Control
Preventivo: 25 %
Detectivo: 15 %
Correctivo: 10 %</t>
  </si>
  <si>
    <t>Debe seleccionar de lista desplegable entre:
Automático: 25 %
Manual: 15 %</t>
  </si>
  <si>
    <t>Se calcula automáticamente:
Peso del Control + Peso de la implementación</t>
  </si>
  <si>
    <t>Se calcula automáticamente:
% Probabilidad Riesgo Inherente-(% Probabilidad Riesgo Inherente*Valor Total del Control)</t>
  </si>
  <si>
    <t>Debe seleccionar de listas desplegables
Documentación: Documentado - Sin Documentar
Frecuencia: Continua - Aleatoria
Evidencia: Con registro - Sin registro</t>
  </si>
  <si>
    <t>Se calcula automáticamente según CALIFICACIÓN RIESGO RESIDUAL / PROBABILIDAD E IMPACTO</t>
  </si>
  <si>
    <t>Se calcula automáticamente según SEVERIDAD (NIVEL DE RIESGO):
Extremo, Alto, Moderado: Reducir, mitigar, Transferir, Evitar
Bajo: Aceptar</t>
  </si>
  <si>
    <t>Se calcula automáticamente según Tratamiento
Reducir, mitigar, Transferir, Evitar: Requiere plan de acción
Aceptar: No requiere plan de acción</t>
  </si>
  <si>
    <t xml:space="preserve">Plan de Acción
Descripción de la Acción, basado en el análisis de causas
Responsable (Cargo)
Fecha de Inicio
Fecha de Finalización
</t>
  </si>
  <si>
    <t>Utilice la lista de despligue que se encuentra parametrizada, le aparecerán las opciones:
Sin Iniciar, En proceso, Cerrado,
la selección en este caso dependerá de las acciones del plan que se hayan establecido en cada caso.</t>
  </si>
  <si>
    <t>Realizar descripción de los seguimientos por parte del proceso</t>
  </si>
  <si>
    <t>Verificación por parte de segunda línea de defensa o quien haga sus veces (Fecha y Descripción)</t>
  </si>
  <si>
    <t>Realizar descripción de las verificaciones de la segunda línea de defensa</t>
  </si>
  <si>
    <t>Verificación por parte de la Oficina de Control Interno o quien haga sus veces (Fecha y Descripción)</t>
  </si>
  <si>
    <t>Realizar descripción de las verificaciones que realiza Control Interno o quien haga sus veces.</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</si>
  <si>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</si>
  <si>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</si>
  <si>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Lista de datos de la matriz:</t>
  </si>
  <si>
    <t>Hoja</t>
  </si>
  <si>
    <t>%</t>
  </si>
  <si>
    <t>Selecciona de la lista desplegable el rango de afectación económica y la matriz calcula:
%
Nivel</t>
  </si>
  <si>
    <t>Selecciona de la lista desplegable el rango de afectación reputacional y la matriz calcula:
%
Nivel</t>
  </si>
  <si>
    <t>Posibilidad de pérdida Reputacional y Económica</t>
  </si>
  <si>
    <t>Descripción del control</t>
  </si>
  <si>
    <t>Probabilidad residual Final</t>
  </si>
  <si>
    <t>Impacto Residual Final</t>
  </si>
  <si>
    <t>NIVEL</t>
  </si>
  <si>
    <t>% MIN</t>
  </si>
  <si>
    <t>% MAX</t>
  </si>
  <si>
    <t>Responsable
(Cargo y/o Aplicativo)</t>
  </si>
  <si>
    <t>Definición del Tratamiento</t>
  </si>
  <si>
    <t>Reducir_Mitigar</t>
  </si>
  <si>
    <t>Redicir_Transferir</t>
  </si>
  <si>
    <t>Reducir_mitigar_Transferir_Evitar</t>
  </si>
  <si>
    <t>Esta hoja se utiliza para realizar cálculos en las demás, en ella no se ingresan datos</t>
  </si>
  <si>
    <t xml:space="preserve">Determine el tratamiento a seguir 
</t>
  </si>
  <si>
    <t>TIPOLOGÍA</t>
  </si>
  <si>
    <t>Gestión</t>
  </si>
  <si>
    <t>Fiscal</t>
  </si>
  <si>
    <t>Posibilidad  de efecto dañoso sobre el recurso público</t>
  </si>
  <si>
    <t>Posibilidad  de efecto dañoso sobre bienes de uso público</t>
  </si>
  <si>
    <t>Posibilidad  de efecto dañoso sobre bienes de uso fiscal</t>
  </si>
  <si>
    <t>Posibilidad  de efecto dañoso sobre el interes patrimonial</t>
  </si>
  <si>
    <t>a causa de</t>
  </si>
  <si>
    <t>Posibilidad de pérdida económica</t>
  </si>
  <si>
    <t>Posibilidad de pérdida reputacional</t>
  </si>
  <si>
    <t>Posibilidad de pérdida económica y reputacional</t>
  </si>
  <si>
    <t xml:space="preserve">debido a </t>
  </si>
  <si>
    <t>Gestión_A</t>
  </si>
  <si>
    <t>Gestión_B</t>
  </si>
  <si>
    <t>Fiscal_A</t>
  </si>
  <si>
    <t>Fiscal_B</t>
  </si>
  <si>
    <r>
      <t>¿PORQUÉ?
CAUSA RAÍZ
(</t>
    </r>
    <r>
      <rPr>
        <sz val="11"/>
        <rFont val="Arial"/>
        <family val="2"/>
      </rPr>
      <t xml:space="preserve">Iniciar con 
</t>
    </r>
    <r>
      <rPr>
        <b/>
        <sz val="11"/>
        <rFont val="Arial"/>
        <family val="2"/>
      </rPr>
      <t>debido a/a causa de)</t>
    </r>
  </si>
  <si>
    <t>debido a la falta de ejecución y seguimiento de los planes institucionales</t>
  </si>
  <si>
    <t>Líderes de proceso</t>
  </si>
  <si>
    <t>Planeación</t>
  </si>
  <si>
    <t>Control Interno</t>
  </si>
  <si>
    <t>Monitorear las acciones a cargo, establecidas en los planes institucionales</t>
  </si>
  <si>
    <t>Realizar seguimiento al cumplimiento de los planes institucionales</t>
  </si>
  <si>
    <t>Monitorear la ejecución de las acciones establecidas en los planes institucionales</t>
  </si>
  <si>
    <t>Permanente</t>
  </si>
  <si>
    <t>Trimestral</t>
  </si>
  <si>
    <t>Revisar resultado de la ejecución de los planes institucionales en Comité de Gestión y Desempeño como seguimiento del cumplimiento de estos.</t>
  </si>
  <si>
    <t>Asesor de Planeación</t>
  </si>
  <si>
    <t>por incumplimiento de las metas establecidas</t>
  </si>
  <si>
    <t>debido a la falta de verificaciónen en la etapa precontractual</t>
  </si>
  <si>
    <t>Contratación</t>
  </si>
  <si>
    <t xml:space="preserve">Aplicación de lista de chequeo de acuerdo al tipo de proceso </t>
  </si>
  <si>
    <t>por contratación sin el lleno de requisitos de acuerdo al estatuto y manual de contratación</t>
  </si>
  <si>
    <t xml:space="preserve">por incumplimiento del objeto contractual </t>
  </si>
  <si>
    <t>debido a la inadecuada supervisión</t>
  </si>
  <si>
    <t>Contratación - Jurídica</t>
  </si>
  <si>
    <t>Asesor Juridico</t>
  </si>
  <si>
    <t>Realizar seguimiento y verificación de las obligaciones contractuales</t>
  </si>
  <si>
    <t xml:space="preserve">Realizar seguimiento a los procesos judiciales </t>
  </si>
  <si>
    <t>Supervisor de contratos</t>
  </si>
  <si>
    <t>Contador</t>
  </si>
  <si>
    <t>Tesorero</t>
  </si>
  <si>
    <t>Realizar arqueos permanentes a las cajas ubicadas en las diferetes sedes de la Entidad</t>
  </si>
  <si>
    <t xml:space="preserve">Realización de arqueos de cada mensual </t>
  </si>
  <si>
    <t>por deterioro y perdida de bienes</t>
  </si>
  <si>
    <t>debido a la no realización y/o actualización de inventarios</t>
  </si>
  <si>
    <t>Almacenista</t>
  </si>
  <si>
    <t>Actualización de inventarios de la Entidad, mediante registros en el aplicativo Dinamica Gerencial</t>
  </si>
  <si>
    <t>Apoyo Hospitalario</t>
  </si>
  <si>
    <t>Ejecutar el cronograma de mantenimiento preventivo de la entidad</t>
  </si>
  <si>
    <t>Profesional de apoyo hospitalario</t>
  </si>
  <si>
    <t>por deterioro, daño o perdida de historias laborales</t>
  </si>
  <si>
    <t>debido a la falta de seguridad en la custodia de estas</t>
  </si>
  <si>
    <t>Adecuar infraestructura para custodia de historias laborales</t>
  </si>
  <si>
    <t>Realizar mejoras y adecuación a la infraestructura fisica donde reposan las historias laborales</t>
  </si>
  <si>
    <t>Atención al Usuario</t>
  </si>
  <si>
    <t>por fallos condenatorios a la USI ESE</t>
  </si>
  <si>
    <t>debido a la falta defensa, presentación de pruebas y seguimiento en los procesos judiciales</t>
  </si>
  <si>
    <t>por falta de razonabilidad de la información financiera de la Entidad</t>
  </si>
  <si>
    <t xml:space="preserve">debido a deficiencias en la aplicación de las políticas contables y en el proceso de depuración </t>
  </si>
  <si>
    <t>por recibir o solicitar cualquier dádiva o beneficio a nombre propio o de terceros, para el direccionamiento de estudios previos, evaluaciones o aplicación de una modalidad de selección diferente a la que corresponda por ley</t>
  </si>
  <si>
    <t>debido al interés en adjudicar y/o celebrar un contrato que beneficie a un proponente</t>
  </si>
  <si>
    <t>por recibir o solicitar dádivas o beneficios a nombre propio o de terceros</t>
  </si>
  <si>
    <t>debido a la modificación indebida de valores a los compromisos contractuales de pagos y cuentas de destino para el pago de recursos</t>
  </si>
  <si>
    <t>por recaudo no registrado o no consignado</t>
  </si>
  <si>
    <t>debido a la falta de arqueos a las cajas o debilidades en el proceso de facturación</t>
  </si>
  <si>
    <t>por deterioro a la infraestructura fisica y parque automotor de la entidad</t>
  </si>
  <si>
    <t>debido a la falta de mantenimiento preventivo y correctivo en las diferentes sedes y vehiculos de la entidad</t>
  </si>
  <si>
    <t>por la no respuesta o extemporaneidad  en la contestación de las PQRS</t>
  </si>
  <si>
    <t xml:space="preserve">debido a la falta de cultura organizacional de mejora y debilidades en el seguimiento y control de estas </t>
  </si>
  <si>
    <t>por la entrega de información reservada e historias clínicas a personas no autorizadas</t>
  </si>
  <si>
    <t>debido a incumplimiento de la política de seguridad de la información</t>
  </si>
  <si>
    <t>Verificar el cumplimiento de requisitos establecidos para cada proceso contractual</t>
  </si>
  <si>
    <t>Talento Humano</t>
  </si>
  <si>
    <t>Realizar campaña de interiorización del códito de ética y buen gobierno (integridad) al personal de la USI</t>
  </si>
  <si>
    <t>Periódica</t>
  </si>
  <si>
    <t>Revisión de documentos precontractuales</t>
  </si>
  <si>
    <t>Comité de Conciliaciones</t>
  </si>
  <si>
    <t>Asesor Jurídico</t>
  </si>
  <si>
    <t xml:space="preserve">Realizar seguimiento, análisis y toma de decisiones frente a los procesos judiciales </t>
  </si>
  <si>
    <t>Realizar verificación y cruce de información contable a través de conciliaciones</t>
  </si>
  <si>
    <t>Socialización del Manual de políticas contables de la USI</t>
  </si>
  <si>
    <t>Periódico</t>
  </si>
  <si>
    <t>Financiera</t>
  </si>
  <si>
    <t xml:space="preserve">Verificar ejecución presupuestal y validar que los movimientos están autorizados y soportados </t>
  </si>
  <si>
    <t>Realizar actualización de inventarios de manera periódica</t>
  </si>
  <si>
    <t>Ejecutar plan de mantenimiento  a la infraestructura fisica y parque automotor de la entidad</t>
  </si>
  <si>
    <t>Realizar seguimiento y control a las PQRS interpuestas y las acciones de mejora derivadas</t>
  </si>
  <si>
    <t>Estadística</t>
  </si>
  <si>
    <t>Verificar si la solicitud la realiza el titular</t>
  </si>
  <si>
    <t>Se aplica lista de chequeo mediante la cual se verifica el cumplimiento de los requsitos y está contenida en el expediente. Se debe controlar las versiones de este instrumento.</t>
  </si>
  <si>
    <t>Actualización y socialización del estatuto y manual de contratación
Capacitación a supervisores de contratos sobre ejercicio de supervisión</t>
  </si>
  <si>
    <t xml:space="preserve">No se ha actualizado el estatuto y manual de contratación.
No se ha realizado capacitación sobre el ejercicio de supervisión.
</t>
  </si>
  <si>
    <t>Talento Humano - Jurídica</t>
  </si>
  <si>
    <t>Socializar código de ética y buen gobierno (integridad) al personal de la USI a través de la inducción y reinducción
Revisar la pertinencia, coherencia y calidad de los documentos precontractuales previo a la suscripción de contratos</t>
  </si>
  <si>
    <t>Seguimiento y actualización de matriz judicial</t>
  </si>
  <si>
    <t>El Asesor Juridico lleva registro de los procesos en la matriz judiical, realiza seguimiento y socializa en comité de conciliaciones, instancia que se reune 2 veces en el mes.</t>
  </si>
  <si>
    <t>Realizar seguimiento a la información contable, proyección financiera y ejecución presupuestal
Realizar conciliaciones de contabilidad con áreas generados de hechos contables.</t>
  </si>
  <si>
    <t>Financiera - Contador</t>
  </si>
  <si>
    <t>El tesoreo realiza arqueos, aún no se ha realizado arqueo por parte de Control Interno</t>
  </si>
  <si>
    <t xml:space="preserve">Se está actualizando los inventarios a través de toma física y comparación con registros del sistema DIANMICA. Esta en ejecución el cronograma establecido por el área de Almacén. Para dar de baja lo que se considere y se continué </t>
  </si>
  <si>
    <t>Financiera
Subgerencia Administrativa y Finacniera</t>
  </si>
  <si>
    <t>Verificar la ejecución presupuestal y validar que los movimientos están autorizados y soportados (acto administrativo. Autorizacion de pago)
Seguimiento de pagos y ejecución presupuestal en comité interno de Gerencia o de Calidad.</t>
  </si>
  <si>
    <t>Finaciera verifica y firma la ejecución presupuestal por trimestre.
Subgerencia Administrativa y Financiera realiza seguimiento de cuentas por pagar y en Comité interno de Gerencia y calidad se revisa y analiza la ejeución presupuestal.</t>
  </si>
  <si>
    <t>Si bien se están realizando actividades en mantenimiento tanto preventivo y correctivo de la infraestructura, parque automotor y demás componentes del plan de mantenimiento, no se tiene un consolidado de su porcentaje de ejecución, no es claro su cumplimiento.</t>
  </si>
  <si>
    <t>No se ha realizado adecuación para la custodia de las historias laborales. Sin embargo, a través de Gestión Documental se está organizando el correspondiente archivo.</t>
  </si>
  <si>
    <t>Atención al Usuario
Calidad</t>
  </si>
  <si>
    <t xml:space="preserve">
Realizar seguimiento a las PQRS y presentar informes en comité interno para su análisis e implementación de mejoras.
Elaborar y hacer seguimiento al cumplimiento de planes de mejoramiento de las PQRS interpuestas a la entidad.
</t>
  </si>
  <si>
    <t>Atención al Usuario realiza seguimiento, genera informes y los presenta a Comité PQRS donde se analizan, también socializa resultados en Comité de Gerencia y de Calidad.
No se evidencia consolidado de losplanes de mejoramiento documentados derivados del anaálisis de las PQRS interpuestas, por lo cual no se eidencia seguimiento de su cumplimiento por parte de Calidad.</t>
  </si>
  <si>
    <t>Documentar y aplicar el procedimiento y formatos para el trámite de solicitud de historias clínicas, donde se definan puntos de control para la debida entrega.</t>
  </si>
  <si>
    <t>Estadística - Coordinación Médica</t>
  </si>
  <si>
    <t xml:space="preserve">
GESTION DE PLANEACION DE LA CALIDAD Y DESARROLLO ESTRATEGICO
SUBPROCESO PLANEACIÓN 
MAPA DE RIESGOS INSTITUCIONAL</t>
  </si>
  <si>
    <t>CODIGO: GPC-DE-FT-002</t>
  </si>
  <si>
    <t>VERSION: 001</t>
  </si>
  <si>
    <t>FECHA: FEBRERO 2025</t>
  </si>
  <si>
    <t>El resultado de la ejecución de los planes institucionales, no se ha socializado en Comité de Gestión y Desempeño.</t>
  </si>
  <si>
    <t>No se ha realizado campaña de socialización del código para la interiorización de principios y valores institucionales.
El Asesor Jurídico revisa los documentos precontractuales, previamente a que el área de contratación inicie el proceso.</t>
  </si>
  <si>
    <t>El área Financiera junto con Gerencia realiza seguimiento a los estados financieros y presupuesto (ejecución ingresos y gastos).
Se han realizado conciliaciones dejando constancias en las respectivas actas.</t>
  </si>
  <si>
    <t xml:space="preserve">No se ha documentado el procedimiento y formatos para el trámite, por lo cual no se evidencia estanadarización para la solicitud de la historias clínica que permita identificar que el solicitante corresponda al personal autorizado. Se aplica formato para solicitud de historia clinica sin aprobación de calidad </t>
  </si>
  <si>
    <t xml:space="preserve">Para el presente periodo no se ha realizado comité de Gestión y Desempeño, el cual permita realizar socialización de avance. </t>
  </si>
  <si>
    <t>La ESE realiza aplicación de lista de chequeo para la validación de soportes documentales y verificación de requisitos contractuales</t>
  </si>
  <si>
    <t>No se ha realizado actualización del estatuto y manual de contratación</t>
  </si>
  <si>
    <t>No se ha realizado a la fecha jornada de socialización al interior de la ESE del código de ética y buen gobierno.
El asesor jurídico realiza verificación permanente a la documentación precontractual previo a la suscripción de los procesos contractuales</t>
  </si>
  <si>
    <t>El asesor jurídico realiza seguimeinto a través de matriz judicial y socializa en comité de conciliaciones, le cual se reune de manera quincenal</t>
  </si>
  <si>
    <t>La alta gerencia realiza seguimiento a los estados financieros y presupuesto de ingresos y gastos junto con el área financiera.
La ESE realiza conciliaciones dejando constancia en las actas de reunión</t>
  </si>
  <si>
    <t>Se realiza arqueo permanente por parte del profesional universitario de tesoreria</t>
  </si>
  <si>
    <t>El área Financiera realiza la verificación, validación y firma de la ejecución presupuestal con periodicidad trimestral, garantizando la consistencia de la información reportada.
La Subgerencia Administrativa y Financiera adelanta el seguimiento permanente a las cuentas por pagar, y presenta el estado de la ejecución presupuestal para su análisis y evaluación en el Comité Interno de Gerencia y el Comité de Calidad.</t>
  </si>
  <si>
    <t>Se encuentra en ejecución la actualización de inventarios institucionales, mediante la realización de tomas físicas y su respectiva conciliación con los registros del sistema DIANMICA, conforme al cronograma definido por el área de Almacén.</t>
  </si>
  <si>
    <t>Se ejecutan actividades de mantenimiento preventivo y correctivo sobre la infraestructura, el parque automotor y demás componentes contemplados en el plan de mantenimiento institucional.
No obstante, no se cuenta con un consolidado que permita identificar el porcentaje de ejecución del plan, lo que dificulta la medición objetiva de su avance y el seguimiento al cumplimiento de las actividades programadas.</t>
  </si>
  <si>
    <t>No se ha realizado la adecuación física específica para la custodia de las historias laborales. No obstante, el área de Gestión Documental adelanta la organización técnica del archivo, con el fin de garantizar el orden, la conservación y la disponibilidad de la información.</t>
  </si>
  <si>
    <t>El proceso de Atención al Usuario realiza el seguimiento a las PQRS, elabora informes periódicos y los presenta para análisis en el Comité de PQRS, así como socializa los resultados en los Comités de Gerencia y de Calidad.
Sin embargo, no se evidencia un consolidado de los planes de mejoramiento derivados del análisis de las PQRS, lo cual impide verificar el seguimiento y el cumplimiento de las acciones correctivas por parte del proceso de Calidad.</t>
  </si>
  <si>
    <t>No se encuentra documentado el procedimiento ni los formatos estandarizados para el trámite de solicitud de historias clínicas, lo que limita la trazabilidad y el control del proceso.
En consecuencia, no se evidencia un mecanismo que permita validar que el solicitante corresponde a personal autorizado, y actualmente se utiliza un formato de solicitud de historia clínica que no cuenta con aprobación del proceso de Calidad.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</si>
</sst>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b/>
      <sz val="11"/>
      <name val="Tahoma"/>
      <family val="2"/>
    </font>
    <font>
      <sz val="11"/>
      <name val="Arial"/>
      <family val="2"/>
    </font>
    <font>
      <b/>
      <sz val="11"/>
      <name val="Arial"/>
      <family val="2"/>
    </font>
    <font>
      <b/>
      <sz val="10"/>
      <name val="Arial"/>
      <family val="2"/>
    </font>
    <font>
      <sz val="11"/>
      <name val="Calibri"/>
      <family val="2"/>
      <scheme val="minor"/>
    </font>
    <font>
      <sz val="14"/>
      <name val="Arial"/>
      <family val="2"/>
    </font>
    <font>
      <sz val="8"/>
      <name val="Calibri"/>
      <family val="2"/>
      <scheme val="minor"/>
    </font>
    <font>
      <b/>
      <sz val="11"/>
      <name val="Calibri"/>
      <family val="2"/>
      <scheme val="minor"/>
    </font>
    <font>
      <sz val="11"/>
      <color rgb="FFFF0000"/>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8"/>
      <name val="Tahoma"/>
      <family val="2"/>
    </font>
    <font>
      <sz val="11"/>
      <color rgb="FFFF0000"/>
      <name val="Arial"/>
      <family val="2"/>
    </font>
    <font>
      <sz val="11"/>
      <color theme="1"/>
      <name val="Arial"/>
      <family val="2"/>
    </font>
  </fonts>
  <fills count="1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theme="9" tint="0.39997558519241921"/>
        <bgColor indexed="64"/>
      </patternFill>
    </fill>
    <fill>
      <patternFill patternType="solid">
        <fgColor rgb="FF00B0F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6">
    <xf numFmtId="0" fontId="0" fillId="0" borderId="0"/>
    <xf numFmtId="0" fontId="2" fillId="0" borderId="0"/>
    <xf numFmtId="0" fontId="2" fillId="0" borderId="0"/>
    <xf numFmtId="0" fontId="1" fillId="0" borderId="0"/>
    <xf numFmtId="0" fontId="2" fillId="0" borderId="0"/>
    <xf numFmtId="0" fontId="44" fillId="0" borderId="0"/>
  </cellStyleXfs>
  <cellXfs count="478">
    <xf numFmtId="0" fontId="0" fillId="0" borderId="0" xfId="0"/>
    <xf numFmtId="0" fontId="11" fillId="4" borderId="1" xfId="0" applyFont="1" applyFill="1" applyBorder="1" applyAlignment="1" applyProtection="1">
      <alignment horizontal="center" vertical="center" wrapText="1"/>
      <protection locked="0"/>
    </xf>
    <xf numFmtId="0" fontId="6" fillId="4" borderId="1" xfId="2" applyFont="1" applyFill="1" applyBorder="1" applyAlignment="1" applyProtection="1">
      <alignment horizontal="center" vertical="center" wrapText="1"/>
      <protection locked="0"/>
    </xf>
    <xf numFmtId="0" fontId="6" fillId="4" borderId="1" xfId="2" applyFont="1" applyFill="1" applyBorder="1" applyAlignment="1" applyProtection="1">
      <alignment horizontal="left" vertical="center" wrapText="1"/>
      <protection locked="0"/>
    </xf>
    <xf numFmtId="9" fontId="11" fillId="4" borderId="1" xfId="0" applyNumberFormat="1"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9" fontId="11" fillId="4" borderId="6" xfId="0" applyNumberFormat="1"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9" fontId="11" fillId="4" borderId="28" xfId="0" applyNumberFormat="1" applyFont="1" applyFill="1" applyBorder="1" applyAlignment="1" applyProtection="1">
      <alignment horizontal="center"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7" fillId="0" borderId="0" xfId="0" applyFont="1" applyAlignment="1">
      <alignment horizontal="left" vertical="center" wrapText="1"/>
    </xf>
    <xf numFmtId="0" fontId="17" fillId="0" borderId="0" xfId="2" applyFont="1" applyAlignment="1">
      <alignment horizontal="center"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4" fillId="0" borderId="1" xfId="2" applyFont="1" applyBorder="1" applyAlignment="1">
      <alignment vertical="center" wrapText="1"/>
    </xf>
    <xf numFmtId="9" fontId="2" fillId="0" borderId="0" xfId="0" applyNumberFormat="1" applyFont="1" applyAlignment="1">
      <alignment horizontal="left" vertical="center" wrapText="1"/>
    </xf>
    <xf numFmtId="9" fontId="4" fillId="0" borderId="0" xfId="2" applyNumberFormat="1" applyFont="1" applyAlignment="1">
      <alignment vertical="center" wrapText="1"/>
    </xf>
    <xf numFmtId="0" fontId="7" fillId="0" borderId="0" xfId="2" applyFont="1" applyAlignment="1">
      <alignment horizontal="center" vertical="center"/>
    </xf>
    <xf numFmtId="0" fontId="15" fillId="0" borderId="0" xfId="0" applyFont="1" applyAlignment="1">
      <alignment vertical="center" wrapText="1"/>
    </xf>
    <xf numFmtId="0" fontId="5" fillId="0" borderId="34" xfId="2" applyFont="1" applyBorder="1" applyAlignment="1">
      <alignment vertical="center" wrapText="1"/>
    </xf>
    <xf numFmtId="0" fontId="5" fillId="0" borderId="36" xfId="2" applyFont="1" applyBorder="1" applyAlignment="1">
      <alignment vertical="center" wrapText="1"/>
    </xf>
    <xf numFmtId="0" fontId="5" fillId="0" borderId="0" xfId="2" applyFont="1" applyAlignment="1">
      <alignment vertical="center" wrapText="1"/>
    </xf>
    <xf numFmtId="0" fontId="5" fillId="0" borderId="1" xfId="2" applyFont="1" applyBorder="1" applyAlignment="1">
      <alignment vertical="center" wrapText="1"/>
    </xf>
    <xf numFmtId="0" fontId="22" fillId="0" borderId="3"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23" fillId="8" borderId="3" xfId="0" applyFont="1" applyFill="1" applyBorder="1" applyAlignment="1">
      <alignment horizontal="center" vertical="center" wrapText="1"/>
    </xf>
    <xf numFmtId="0" fontId="23" fillId="0" borderId="1" xfId="0" applyFont="1" applyBorder="1" applyAlignment="1">
      <alignment vertical="center" wrapText="1"/>
    </xf>
    <xf numFmtId="9" fontId="23" fillId="0" borderId="26" xfId="0"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0" fontId="23" fillId="0" borderId="33" xfId="0" applyFont="1" applyBorder="1" applyAlignment="1">
      <alignment vertical="center" wrapText="1"/>
    </xf>
    <xf numFmtId="0" fontId="23" fillId="7" borderId="3" xfId="0" applyFont="1" applyFill="1" applyBorder="1" applyAlignment="1">
      <alignment horizontal="center" vertical="center" wrapText="1"/>
    </xf>
    <xf numFmtId="0" fontId="23" fillId="0" borderId="1" xfId="0" applyFont="1" applyBorder="1" applyAlignment="1">
      <alignment horizontal="justify" vertical="center" wrapText="1"/>
    </xf>
    <xf numFmtId="0" fontId="23" fillId="0" borderId="26" xfId="0" applyFont="1" applyBorder="1" applyAlignment="1">
      <alignment vertical="center" wrapText="1"/>
    </xf>
    <xf numFmtId="0" fontId="23" fillId="3" borderId="3"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23" fillId="9" borderId="3" xfId="0" applyFont="1" applyFill="1" applyBorder="1" applyAlignment="1">
      <alignment horizontal="center"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29" xfId="2" applyFont="1" applyBorder="1" applyAlignment="1">
      <alignment vertical="center" wrapText="1"/>
    </xf>
    <xf numFmtId="0" fontId="6" fillId="0" borderId="27" xfId="2" applyFont="1" applyBorder="1" applyAlignment="1">
      <alignment horizontal="center" vertical="center" wrapText="1"/>
    </xf>
    <xf numFmtId="9" fontId="0" fillId="0" borderId="35" xfId="0" applyNumberFormat="1" applyBorder="1" applyAlignment="1">
      <alignment horizontal="center" vertical="center" wrapText="1"/>
    </xf>
    <xf numFmtId="0" fontId="4" fillId="0" borderId="0" xfId="2" applyFont="1" applyAlignment="1">
      <alignment horizontal="center" vertical="center" wrapText="1"/>
    </xf>
    <xf numFmtId="0" fontId="15" fillId="0" borderId="1" xfId="0" applyFont="1" applyBorder="1" applyAlignment="1">
      <alignment horizontal="left" vertical="center" wrapText="1"/>
    </xf>
    <xf numFmtId="0" fontId="10" fillId="2" borderId="0" xfId="2" applyFont="1" applyFill="1" applyAlignment="1">
      <alignment horizontal="center" vertical="center" wrapText="1"/>
    </xf>
    <xf numFmtId="0" fontId="15" fillId="0" borderId="0" xfId="0" applyFont="1" applyAlignment="1">
      <alignment horizontal="left" vertical="center" wrapText="1"/>
    </xf>
    <xf numFmtId="0" fontId="11" fillId="0" borderId="0" xfId="2" applyFont="1" applyAlignment="1">
      <alignment horizontal="center" vertical="center" wrapText="1"/>
    </xf>
    <xf numFmtId="0" fontId="7" fillId="0" borderId="0" xfId="2" applyFont="1" applyAlignment="1">
      <alignment vertical="center"/>
    </xf>
    <xf numFmtId="0" fontId="10" fillId="2" borderId="0" xfId="2" applyFont="1" applyFill="1" applyAlignment="1">
      <alignment vertical="center" wrapText="1"/>
    </xf>
    <xf numFmtId="9" fontId="10" fillId="2" borderId="0" xfId="2" applyNumberFormat="1" applyFont="1" applyFill="1" applyAlignment="1">
      <alignment vertical="center" wrapText="1"/>
    </xf>
    <xf numFmtId="0" fontId="3" fillId="0" borderId="0" xfId="2" applyFont="1" applyAlignment="1">
      <alignment vertical="center" wrapText="1"/>
    </xf>
    <xf numFmtId="0" fontId="10" fillId="0" borderId="0" xfId="2" applyFont="1" applyAlignment="1">
      <alignment horizontal="center" vertical="center" wrapText="1"/>
    </xf>
    <xf numFmtId="0" fontId="5" fillId="0" borderId="5" xfId="2" applyFont="1" applyBorder="1" applyAlignment="1">
      <alignment vertical="center" wrapText="1"/>
    </xf>
    <xf numFmtId="9" fontId="5" fillId="0" borderId="5" xfId="2" applyNumberFormat="1" applyFont="1" applyBorder="1" applyAlignment="1">
      <alignment horizontal="center" vertical="center" wrapText="1"/>
    </xf>
    <xf numFmtId="9" fontId="11" fillId="0" borderId="6"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28" xfId="0"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11" fillId="0" borderId="6"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28" xfId="2" applyFont="1" applyBorder="1" applyAlignment="1">
      <alignment horizontal="center" vertical="center" wrapText="1"/>
    </xf>
    <xf numFmtId="0" fontId="4" fillId="4"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6" fillId="5" borderId="0" xfId="2" applyFont="1" applyFill="1" applyAlignment="1">
      <alignment vertical="center" wrapText="1"/>
    </xf>
    <xf numFmtId="0" fontId="2" fillId="2" borderId="0" xfId="2" applyFill="1"/>
    <xf numFmtId="0" fontId="2" fillId="2" borderId="0" xfId="2" applyFill="1" applyAlignment="1">
      <alignment horizontal="center" vertical="center"/>
    </xf>
    <xf numFmtId="0" fontId="15" fillId="0" borderId="0" xfId="2" applyFont="1" applyAlignment="1">
      <alignment horizontal="center" vertical="center"/>
    </xf>
    <xf numFmtId="0" fontId="15" fillId="0" borderId="0" xfId="2" applyFont="1" applyAlignment="1">
      <alignment vertical="center"/>
    </xf>
    <xf numFmtId="0" fontId="2" fillId="2" borderId="18" xfId="2" applyFill="1" applyBorder="1"/>
    <xf numFmtId="0" fontId="2" fillId="2" borderId="17" xfId="2" applyFill="1" applyBorder="1"/>
    <xf numFmtId="0" fontId="15" fillId="0" borderId="24" xfId="2" applyFont="1" applyBorder="1" applyAlignment="1">
      <alignment vertical="center" wrapText="1"/>
    </xf>
    <xf numFmtId="0" fontId="15" fillId="0" borderId="4" xfId="2" applyFont="1" applyBorder="1" applyAlignment="1">
      <alignment vertical="center" wrapText="1"/>
    </xf>
    <xf numFmtId="0" fontId="15"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7" fillId="0" borderId="0" xfId="2" applyFont="1" applyAlignment="1">
      <alignment vertical="center" wrapText="1"/>
    </xf>
    <xf numFmtId="0" fontId="2" fillId="0" borderId="0" xfId="2" applyAlignment="1">
      <alignment horizontal="center" vertical="center" wrapText="1"/>
    </xf>
    <xf numFmtId="0" fontId="15" fillId="0" borderId="24" xfId="2" applyFont="1" applyBorder="1" applyAlignment="1">
      <alignment horizontal="center" vertical="center" wrapText="1"/>
    </xf>
    <xf numFmtId="0" fontId="15" fillId="0" borderId="4"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1" xfId="2" applyFont="1" applyBorder="1" applyAlignment="1">
      <alignment vertical="center" wrapText="1"/>
    </xf>
    <xf numFmtId="0" fontId="28" fillId="0" borderId="1" xfId="0" applyFont="1" applyBorder="1" applyAlignment="1">
      <alignment horizontal="center" vertical="center" wrapText="1" readingOrder="1"/>
    </xf>
    <xf numFmtId="0" fontId="28"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9"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4" fillId="0" borderId="4" xfId="0" applyNumberFormat="1" applyFont="1" applyBorder="1" applyAlignment="1">
      <alignment horizontal="center" vertical="center" wrapText="1"/>
    </xf>
    <xf numFmtId="0" fontId="2" fillId="0" borderId="0" xfId="2" applyAlignment="1">
      <alignment horizontal="justify" vertical="center" wrapText="1"/>
    </xf>
    <xf numFmtId="0" fontId="30" fillId="11" borderId="1" xfId="0" applyFont="1" applyFill="1" applyBorder="1" applyAlignment="1">
      <alignment horizontal="center" vertical="center" wrapText="1" readingOrder="1"/>
    </xf>
    <xf numFmtId="0" fontId="2" fillId="9"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9" fillId="0" borderId="0" xfId="3" applyFont="1" applyAlignment="1">
      <alignment horizontal="center" vertical="center"/>
    </xf>
    <xf numFmtId="0" fontId="30" fillId="12" borderId="1" xfId="0" applyFont="1" applyFill="1" applyBorder="1" applyAlignment="1">
      <alignment horizontal="center" vertical="center" wrapText="1" readingOrder="1"/>
    </xf>
    <xf numFmtId="0" fontId="31" fillId="0" borderId="0" xfId="3" applyFont="1" applyAlignment="1">
      <alignment vertical="center" textRotation="90" wrapText="1"/>
    </xf>
    <xf numFmtId="0" fontId="32" fillId="0" borderId="0" xfId="3" applyFont="1" applyAlignment="1">
      <alignment horizontal="center" vertical="center" wrapText="1"/>
    </xf>
    <xf numFmtId="0" fontId="29" fillId="0" borderId="0" xfId="3" applyFont="1" applyAlignment="1">
      <alignment horizontal="center" vertical="center" wrapText="1"/>
    </xf>
    <xf numFmtId="0" fontId="30" fillId="8" borderId="1" xfId="0" applyFont="1" applyFill="1" applyBorder="1" applyAlignment="1">
      <alignment horizontal="center" vertical="center" wrapText="1" readingOrder="1"/>
    </xf>
    <xf numFmtId="0" fontId="28" fillId="0" borderId="28" xfId="0" applyFont="1" applyBorder="1" applyAlignment="1">
      <alignment horizontal="center" vertical="center" wrapText="1" readingOrder="1"/>
    </xf>
    <xf numFmtId="0" fontId="30" fillId="8" borderId="28" xfId="0" applyFont="1" applyFill="1" applyBorder="1" applyAlignment="1">
      <alignment horizontal="center" vertical="center" wrapText="1" readingOrder="1"/>
    </xf>
    <xf numFmtId="0" fontId="30" fillId="12" borderId="28" xfId="0" applyFont="1" applyFill="1" applyBorder="1" applyAlignment="1">
      <alignment horizontal="center" vertical="center" wrapText="1" readingOrder="1"/>
    </xf>
    <xf numFmtId="0" fontId="30" fillId="11" borderId="28" xfId="0" applyFont="1" applyFill="1" applyBorder="1" applyAlignment="1">
      <alignment horizontal="center" vertical="center" wrapText="1" readingOrder="1"/>
    </xf>
    <xf numFmtId="0" fontId="2" fillId="9"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9" fillId="0" borderId="0" xfId="3" applyFont="1" applyAlignment="1">
      <alignment vertical="center"/>
    </xf>
    <xf numFmtId="0" fontId="2" fillId="9" borderId="1" xfId="0" applyFont="1" applyFill="1" applyBorder="1" applyAlignment="1">
      <alignment horizontal="center" vertical="center" wrapText="1" readingOrder="1"/>
    </xf>
    <xf numFmtId="0" fontId="27" fillId="0" borderId="0" xfId="0" applyFont="1" applyAlignment="1">
      <alignment vertical="center" readingOrder="1"/>
    </xf>
    <xf numFmtId="0" fontId="33"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15" fillId="0" borderId="0" xfId="2" applyFont="1" applyAlignment="1">
      <alignment horizontal="left" vertical="center"/>
    </xf>
    <xf numFmtId="0" fontId="15" fillId="0" borderId="0" xfId="2" applyFont="1" applyAlignment="1">
      <alignment vertical="center" wrapText="1"/>
    </xf>
    <xf numFmtId="9" fontId="2" fillId="0" borderId="4" xfId="2" applyNumberFormat="1" applyBorder="1" applyAlignment="1">
      <alignment horizontal="center" vertical="center" wrapText="1"/>
    </xf>
    <xf numFmtId="9" fontId="24" fillId="0" borderId="4" xfId="0" applyNumberFormat="1" applyFont="1" applyBorder="1" applyAlignment="1">
      <alignment horizontal="left" vertical="center" wrapText="1"/>
    </xf>
    <xf numFmtId="0" fontId="2" fillId="0" borderId="0" xfId="2" applyAlignment="1">
      <alignment horizontal="left" vertical="center" wrapText="1"/>
    </xf>
    <xf numFmtId="14" fontId="2" fillId="2" borderId="0" xfId="2" applyNumberFormat="1" applyFill="1"/>
    <xf numFmtId="14" fontId="15" fillId="0" borderId="1" xfId="2" applyNumberFormat="1" applyFont="1" applyBorder="1" applyAlignment="1">
      <alignment horizontal="center" vertical="center" wrapText="1"/>
    </xf>
    <xf numFmtId="9" fontId="2" fillId="0" borderId="4" xfId="2" applyNumberFormat="1" applyBorder="1" applyAlignment="1">
      <alignment horizontal="justify" vertical="center" wrapText="1"/>
    </xf>
    <xf numFmtId="14" fontId="2" fillId="0" borderId="0" xfId="2" applyNumberFormat="1" applyAlignment="1">
      <alignment vertical="center" wrapText="1"/>
    </xf>
    <xf numFmtId="14" fontId="2" fillId="0" borderId="0" xfId="2" applyNumberFormat="1" applyAlignment="1">
      <alignment horizontal="center" vertical="center" wrapText="1"/>
    </xf>
    <xf numFmtId="0" fontId="4" fillId="5" borderId="0" xfId="2" applyFont="1" applyFill="1" applyAlignment="1">
      <alignment vertical="center" wrapText="1"/>
    </xf>
    <xf numFmtId="0" fontId="5" fillId="5" borderId="0" xfId="2" applyFont="1" applyFill="1" applyAlignment="1">
      <alignment vertical="center" wrapText="1"/>
    </xf>
    <xf numFmtId="0" fontId="0" fillId="5"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21" fillId="0" borderId="1" xfId="0" applyFont="1" applyBorder="1" applyAlignment="1">
      <alignment horizontal="center" vertical="center"/>
    </xf>
    <xf numFmtId="0" fontId="24" fillId="0" borderId="0" xfId="0" applyFont="1" applyAlignment="1">
      <alignment wrapText="1"/>
    </xf>
    <xf numFmtId="0" fontId="26" fillId="0" borderId="1" xfId="0" applyFont="1" applyBorder="1" applyAlignment="1">
      <alignment wrapText="1"/>
    </xf>
    <xf numFmtId="0" fontId="24" fillId="0" borderId="1" xfId="0" applyFont="1" applyBorder="1" applyAlignment="1">
      <alignment wrapText="1"/>
    </xf>
    <xf numFmtId="0" fontId="26" fillId="0" borderId="4" xfId="0" applyFont="1" applyBorder="1" applyAlignment="1">
      <alignment wrapText="1"/>
    </xf>
    <xf numFmtId="9" fontId="24" fillId="0" borderId="1" xfId="0" applyNumberFormat="1" applyFont="1" applyBorder="1" applyAlignment="1">
      <alignment wrapText="1"/>
    </xf>
    <xf numFmtId="0" fontId="24" fillId="0" borderId="4" xfId="0" applyFont="1" applyBorder="1" applyAlignment="1">
      <alignment wrapText="1"/>
    </xf>
    <xf numFmtId="0" fontId="14" fillId="0" borderId="1" xfId="2" applyFont="1" applyBorder="1" applyAlignment="1">
      <alignment horizontal="center" vertical="center" wrapText="1"/>
    </xf>
    <xf numFmtId="0" fontId="26" fillId="0" borderId="1" xfId="0" applyFont="1" applyBorder="1" applyAlignment="1">
      <alignment horizontal="center" wrapText="1"/>
    </xf>
    <xf numFmtId="0" fontId="5" fillId="0" borderId="5" xfId="2" applyFont="1" applyBorder="1" applyAlignment="1">
      <alignment horizontal="center" vertical="center" wrapText="1"/>
    </xf>
    <xf numFmtId="0" fontId="5" fillId="0" borderId="0" xfId="2" applyFont="1" applyAlignment="1">
      <alignment horizontal="center" vertical="center" wrapText="1"/>
    </xf>
    <xf numFmtId="0" fontId="6" fillId="0" borderId="1" xfId="0" applyFont="1" applyBorder="1" applyAlignment="1">
      <alignment horizontal="left" vertical="center" wrapText="1"/>
    </xf>
    <xf numFmtId="0" fontId="24" fillId="0" borderId="8" xfId="0" applyFont="1" applyBorder="1" applyAlignment="1">
      <alignment wrapText="1"/>
    </xf>
    <xf numFmtId="0" fontId="26" fillId="0" borderId="0" xfId="0" applyFont="1" applyAlignment="1">
      <alignment wrapText="1"/>
    </xf>
    <xf numFmtId="0" fontId="24" fillId="0" borderId="11" xfId="0" applyFont="1" applyBorder="1" applyAlignment="1">
      <alignment wrapText="1"/>
    </xf>
    <xf numFmtId="0" fontId="24" fillId="0" borderId="34" xfId="0" applyFont="1" applyBorder="1" applyAlignment="1">
      <alignment wrapText="1"/>
    </xf>
    <xf numFmtId="0" fontId="24" fillId="0" borderId="3" xfId="0" applyFont="1" applyBorder="1" applyAlignment="1">
      <alignment wrapText="1"/>
    </xf>
    <xf numFmtId="0" fontId="24" fillId="0" borderId="26" xfId="0" applyFont="1" applyBorder="1" applyAlignment="1">
      <alignment wrapText="1"/>
    </xf>
    <xf numFmtId="0" fontId="2" fillId="2" borderId="3" xfId="2" applyFill="1" applyBorder="1" applyAlignment="1">
      <alignment wrapText="1"/>
    </xf>
    <xf numFmtId="0" fontId="24" fillId="0" borderId="27" xfId="0" applyFont="1" applyBorder="1" applyAlignment="1">
      <alignment wrapText="1"/>
    </xf>
    <xf numFmtId="0" fontId="24" fillId="0" borderId="29" xfId="0" applyFont="1" applyBorder="1" applyAlignment="1">
      <alignment wrapText="1"/>
    </xf>
    <xf numFmtId="0" fontId="24" fillId="0" borderId="24" xfId="0" applyFont="1" applyBorder="1" applyAlignment="1">
      <alignment wrapText="1"/>
    </xf>
    <xf numFmtId="0" fontId="24" fillId="0" borderId="33" xfId="0" applyFont="1" applyBorder="1" applyAlignment="1">
      <alignment wrapText="1"/>
    </xf>
    <xf numFmtId="0" fontId="2" fillId="2" borderId="27" xfId="2" applyFill="1" applyBorder="1" applyAlignment="1">
      <alignment wrapText="1"/>
    </xf>
    <xf numFmtId="0" fontId="25" fillId="0" borderId="29" xfId="0" applyFont="1" applyBorder="1" applyAlignment="1">
      <alignment horizontal="left" vertical="center" wrapText="1"/>
    </xf>
    <xf numFmtId="0" fontId="3" fillId="2" borderId="0" xfId="2" applyFont="1" applyFill="1" applyAlignment="1">
      <alignment vertical="center"/>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22"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4" fillId="0" borderId="37" xfId="2" applyFont="1" applyBorder="1" applyAlignment="1">
      <alignment horizontal="center" vertical="center" wrapText="1"/>
    </xf>
    <xf numFmtId="0" fontId="3" fillId="2" borderId="0" xfId="2" applyFont="1" applyFill="1" applyAlignment="1">
      <alignment horizontal="center" vertical="center"/>
    </xf>
    <xf numFmtId="0" fontId="35"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41" xfId="0" applyNumberFormat="1" applyBorder="1" applyAlignment="1">
      <alignment horizontal="center" vertical="center" wrapText="1"/>
    </xf>
    <xf numFmtId="9" fontId="0" fillId="0" borderId="1" xfId="0" applyNumberFormat="1" applyBorder="1" applyAlignment="1">
      <alignment horizontal="center" vertical="center" wrapText="1"/>
    </xf>
    <xf numFmtId="9" fontId="5" fillId="0" borderId="34" xfId="2" applyNumberFormat="1" applyFont="1" applyBorder="1" applyAlignment="1">
      <alignment horizontal="center" vertical="center" wrapText="1"/>
    </xf>
    <xf numFmtId="9" fontId="5" fillId="0" borderId="6" xfId="2" applyNumberFormat="1" applyFont="1" applyBorder="1" applyAlignment="1">
      <alignment horizontal="center" vertical="center" wrapText="1"/>
    </xf>
    <xf numFmtId="9" fontId="5" fillId="0" borderId="25" xfId="2" applyNumberFormat="1" applyFont="1" applyBorder="1" applyAlignment="1">
      <alignment horizontal="center" vertical="center" wrapText="1"/>
    </xf>
    <xf numFmtId="9" fontId="0" fillId="0" borderId="28" xfId="0" applyNumberFormat="1" applyBorder="1" applyAlignment="1">
      <alignment horizontal="center" vertical="center" wrapText="1"/>
    </xf>
    <xf numFmtId="9" fontId="5" fillId="0" borderId="36" xfId="2" applyNumberFormat="1" applyFont="1" applyBorder="1" applyAlignment="1">
      <alignment horizontal="center" vertical="center" wrapText="1"/>
    </xf>
    <xf numFmtId="9" fontId="0" fillId="0" borderId="8" xfId="0" applyNumberFormat="1" applyBorder="1" applyAlignment="1">
      <alignment horizontal="center" vertical="center" wrapText="1"/>
    </xf>
    <xf numFmtId="9" fontId="0" fillId="0" borderId="37" xfId="0" applyNumberFormat="1" applyBorder="1" applyAlignment="1">
      <alignment horizontal="center" vertical="center" wrapText="1"/>
    </xf>
    <xf numFmtId="9" fontId="0" fillId="4" borderId="3" xfId="0" applyNumberFormat="1" applyFill="1" applyBorder="1" applyAlignment="1" applyProtection="1">
      <alignment horizontal="center" vertical="center" wrapText="1"/>
      <protection locked="0"/>
    </xf>
    <xf numFmtId="9" fontId="0" fillId="4" borderId="27" xfId="0" applyNumberFormat="1" applyFill="1" applyBorder="1" applyAlignment="1" applyProtection="1">
      <alignment horizontal="center" vertical="center" wrapText="1"/>
      <protection locked="0"/>
    </xf>
    <xf numFmtId="0" fontId="35" fillId="0" borderId="38" xfId="2" applyFont="1" applyBorder="1" applyAlignment="1">
      <alignment horizontal="center" vertical="center" wrapText="1"/>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5" fillId="0" borderId="10" xfId="2" applyFont="1" applyBorder="1" applyAlignment="1">
      <alignment horizontal="center" vertical="center" wrapText="1"/>
    </xf>
    <xf numFmtId="0" fontId="2" fillId="0" borderId="1" xfId="0" applyFont="1" applyBorder="1" applyAlignment="1">
      <alignment wrapText="1"/>
    </xf>
    <xf numFmtId="0" fontId="30" fillId="0" borderId="0" xfId="0" applyFont="1" applyAlignment="1">
      <alignment horizontal="center" vertical="center" wrapText="1" readingOrder="1"/>
    </xf>
    <xf numFmtId="9" fontId="2" fillId="0" borderId="0" xfId="2" applyNumberFormat="1" applyAlignment="1">
      <alignment horizontal="center" vertical="center" wrapText="1"/>
    </xf>
    <xf numFmtId="9" fontId="24" fillId="0" borderId="0" xfId="0" applyNumberFormat="1" applyFont="1" applyAlignment="1">
      <alignment horizontal="center" vertical="center" wrapText="1"/>
    </xf>
    <xf numFmtId="9" fontId="24" fillId="0" borderId="0" xfId="0" applyNumberFormat="1" applyFont="1" applyAlignment="1">
      <alignment horizontal="left" vertical="center" wrapText="1"/>
    </xf>
    <xf numFmtId="0" fontId="0" fillId="5" borderId="0" xfId="0" applyFill="1"/>
    <xf numFmtId="0" fontId="39" fillId="5" borderId="15" xfId="4" quotePrefix="1" applyFont="1" applyFill="1" applyBorder="1" applyAlignment="1">
      <alignment horizontal="left" vertical="top" wrapText="1"/>
    </xf>
    <xf numFmtId="0" fontId="40" fillId="5" borderId="2" xfId="4" quotePrefix="1" applyFont="1" applyFill="1" applyBorder="1" applyAlignment="1">
      <alignment horizontal="left" vertical="top" wrapText="1"/>
    </xf>
    <xf numFmtId="0" fontId="37" fillId="5" borderId="2" xfId="4" applyFont="1" applyFill="1" applyBorder="1"/>
    <xf numFmtId="0" fontId="6" fillId="0" borderId="8" xfId="2" applyFont="1" applyBorder="1" applyAlignment="1">
      <alignment horizontal="justify" vertical="center" wrapText="1"/>
    </xf>
    <xf numFmtId="3" fontId="6" fillId="4" borderId="3" xfId="2" applyNumberFormat="1" applyFont="1" applyFill="1" applyBorder="1" applyAlignment="1" applyProtection="1">
      <alignment horizontal="center" vertical="center" wrapText="1"/>
      <protection locked="0"/>
    </xf>
    <xf numFmtId="0" fontId="6" fillId="4" borderId="3" xfId="2" applyFont="1" applyFill="1" applyBorder="1" applyAlignment="1" applyProtection="1">
      <alignment horizontal="center" vertical="center" wrapText="1"/>
      <protection locked="0"/>
    </xf>
    <xf numFmtId="0" fontId="6" fillId="4" borderId="27" xfId="2" applyFont="1" applyFill="1" applyBorder="1" applyAlignment="1" applyProtection="1">
      <alignment horizontal="center" vertical="center" wrapText="1"/>
      <protection locked="0"/>
    </xf>
    <xf numFmtId="0" fontId="5" fillId="0" borderId="24" xfId="2" applyFont="1" applyBorder="1" applyAlignment="1">
      <alignment horizontal="center" vertical="center" wrapText="1"/>
    </xf>
    <xf numFmtId="0" fontId="5" fillId="0" borderId="65" xfId="2" applyFont="1" applyBorder="1" applyAlignment="1">
      <alignment horizontal="center" vertical="center" wrapText="1"/>
    </xf>
    <xf numFmtId="9" fontId="5" fillId="0" borderId="11" xfId="2" applyNumberFormat="1" applyFont="1" applyBorder="1" applyAlignment="1">
      <alignment horizontal="center" vertical="center" wrapText="1"/>
    </xf>
    <xf numFmtId="0" fontId="5" fillId="0" borderId="33" xfId="2" applyFont="1" applyBorder="1" applyAlignment="1">
      <alignment horizontal="center"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9" fontId="5" fillId="0" borderId="0" xfId="2" applyNumberFormat="1" applyFont="1" applyAlignment="1">
      <alignment vertical="center" wrapText="1"/>
    </xf>
    <xf numFmtId="0" fontId="4" fillId="4" borderId="1" xfId="2" applyFont="1" applyFill="1" applyBorder="1" applyAlignment="1" applyProtection="1">
      <alignment horizontal="left" vertical="center" wrapText="1"/>
      <protection locked="0"/>
    </xf>
    <xf numFmtId="0" fontId="4" fillId="4" borderId="28" xfId="2" applyFont="1" applyFill="1" applyBorder="1" applyAlignment="1" applyProtection="1">
      <alignment horizontal="left" vertical="center" wrapText="1"/>
      <protection locked="0"/>
    </xf>
    <xf numFmtId="0" fontId="2" fillId="4" borderId="1" xfId="2" applyFill="1" applyBorder="1" applyAlignment="1" applyProtection="1">
      <alignment horizontal="justify" vertical="center" wrapText="1"/>
      <protection locked="0"/>
    </xf>
    <xf numFmtId="14" fontId="2" fillId="4" borderId="1" xfId="2" applyNumberFormat="1" applyFill="1" applyBorder="1" applyAlignment="1" applyProtection="1">
      <alignment horizontal="justify" vertical="center" wrapText="1"/>
      <protection locked="0"/>
    </xf>
    <xf numFmtId="0" fontId="0" fillId="0" borderId="0" xfId="0" applyAlignment="1">
      <alignment horizontal="center"/>
    </xf>
    <xf numFmtId="0" fontId="20" fillId="0" borderId="0" xfId="0" applyFont="1"/>
    <xf numFmtId="0" fontId="16" fillId="0" borderId="0" xfId="0" applyFont="1" applyProtection="1">
      <protection locked="0"/>
    </xf>
    <xf numFmtId="14" fontId="2" fillId="0" borderId="1" xfId="0" applyNumberFormat="1" applyFont="1" applyBorder="1" applyAlignment="1">
      <alignment horizontal="left" vertical="center" wrapText="1"/>
    </xf>
    <xf numFmtId="0" fontId="34" fillId="2" borderId="5" xfId="2" applyFont="1" applyFill="1" applyBorder="1" applyAlignment="1">
      <alignment vertical="center" wrapText="1"/>
    </xf>
    <xf numFmtId="14" fontId="2" fillId="0" borderId="1" xfId="0" applyNumberFormat="1" applyFont="1" applyBorder="1" applyAlignment="1">
      <alignment vertical="center" wrapText="1"/>
    </xf>
    <xf numFmtId="14" fontId="15" fillId="0" borderId="1" xfId="0" applyNumberFormat="1" applyFont="1" applyBorder="1" applyAlignment="1">
      <alignment horizontal="center" vertical="center" wrapText="1"/>
    </xf>
    <xf numFmtId="0" fontId="15" fillId="0" borderId="1" xfId="0" applyFont="1" applyBorder="1" applyAlignment="1">
      <alignment vertical="center" wrapText="1"/>
    </xf>
    <xf numFmtId="0" fontId="6" fillId="5" borderId="0" xfId="2" applyFont="1" applyFill="1" applyAlignment="1">
      <alignment horizontal="left" vertical="center" wrapText="1"/>
    </xf>
    <xf numFmtId="0" fontId="14" fillId="0" borderId="0" xfId="2" applyFont="1" applyAlignment="1">
      <alignment vertical="center" wrapText="1"/>
    </xf>
    <xf numFmtId="0" fontId="14" fillId="0" borderId="0" xfId="2" applyFont="1" applyAlignment="1">
      <alignment horizontal="center" vertical="center" wrapText="1"/>
    </xf>
    <xf numFmtId="0" fontId="6" fillId="0" borderId="0" xfId="2" applyFont="1" applyAlignment="1" applyProtection="1">
      <alignment horizontal="left" vertical="justify" wrapText="1"/>
      <protection locked="0"/>
    </xf>
    <xf numFmtId="0" fontId="14"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14" fontId="2" fillId="0" borderId="1" xfId="0" applyNumberFormat="1" applyFont="1" applyBorder="1" applyAlignment="1">
      <alignment horizontal="right" vertical="center" wrapText="1"/>
    </xf>
    <xf numFmtId="0" fontId="14" fillId="0" borderId="65" xfId="2" applyFont="1" applyBorder="1" applyAlignment="1">
      <alignment vertical="center" wrapText="1"/>
    </xf>
    <xf numFmtId="0" fontId="6" fillId="5" borderId="11" xfId="2" applyFont="1" applyFill="1" applyBorder="1" applyAlignment="1">
      <alignment horizontal="left" vertical="center" wrapText="1"/>
    </xf>
    <xf numFmtId="0" fontId="2" fillId="2" borderId="15" xfId="2" applyFill="1" applyBorder="1"/>
    <xf numFmtId="0" fontId="15" fillId="0" borderId="11"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46" xfId="2" applyFont="1" applyBorder="1" applyAlignment="1">
      <alignment horizontal="center" vertical="center" wrapText="1"/>
    </xf>
    <xf numFmtId="0" fontId="41" fillId="5" borderId="15" xfId="4" quotePrefix="1" applyFont="1" applyFill="1" applyBorder="1" applyAlignment="1">
      <alignment horizontal="justify" vertical="center" wrapText="1"/>
    </xf>
    <xf numFmtId="0" fontId="41" fillId="5" borderId="0" xfId="4" quotePrefix="1" applyFont="1" applyFill="1" applyAlignment="1">
      <alignment horizontal="justify" vertical="center" wrapText="1"/>
    </xf>
    <xf numFmtId="0" fontId="41" fillId="5" borderId="2" xfId="4" quotePrefix="1" applyFont="1" applyFill="1" applyBorder="1" applyAlignment="1">
      <alignment horizontal="justify" vertical="center" wrapText="1"/>
    </xf>
    <xf numFmtId="0" fontId="39" fillId="5" borderId="42" xfId="4" quotePrefix="1" applyFont="1" applyFill="1" applyBorder="1" applyAlignment="1">
      <alignment horizontal="left" vertical="top" wrapText="1"/>
    </xf>
    <xf numFmtId="0" fontId="39" fillId="5" borderId="43" xfId="4" quotePrefix="1" applyFont="1" applyFill="1" applyBorder="1" applyAlignment="1">
      <alignment horizontal="left" vertical="top" wrapText="1"/>
    </xf>
    <xf numFmtId="0" fontId="39" fillId="5" borderId="44" xfId="4" quotePrefix="1" applyFont="1" applyFill="1" applyBorder="1" applyAlignment="1">
      <alignment horizontal="left" vertical="top" wrapText="1"/>
    </xf>
    <xf numFmtId="0" fontId="41" fillId="5" borderId="42" xfId="4" quotePrefix="1" applyFont="1" applyFill="1" applyBorder="1" applyAlignment="1">
      <alignment horizontal="left" vertical="top" wrapText="1"/>
    </xf>
    <xf numFmtId="0" fontId="41" fillId="5" borderId="43" xfId="4" quotePrefix="1" applyFont="1" applyFill="1" applyBorder="1" applyAlignment="1">
      <alignment horizontal="left" vertical="top" wrapText="1"/>
    </xf>
    <xf numFmtId="0" fontId="41" fillId="5" borderId="44" xfId="4" quotePrefix="1" applyFont="1" applyFill="1" applyBorder="1" applyAlignment="1">
      <alignment horizontal="left" vertical="top" wrapText="1"/>
    </xf>
    <xf numFmtId="0" fontId="39" fillId="5" borderId="0" xfId="4" quotePrefix="1" applyFont="1" applyFill="1" applyAlignment="1">
      <alignment horizontal="left" vertical="top" wrapText="1"/>
    </xf>
    <xf numFmtId="0" fontId="39" fillId="5" borderId="2" xfId="4" quotePrefix="1" applyFont="1" applyFill="1" applyBorder="1" applyAlignment="1">
      <alignment horizontal="left" vertical="top" wrapText="1"/>
    </xf>
    <xf numFmtId="0" fontId="39" fillId="5" borderId="66" xfId="4" quotePrefix="1" applyFont="1" applyFill="1" applyBorder="1" applyAlignment="1">
      <alignment horizontal="left" vertical="top" wrapText="1"/>
    </xf>
    <xf numFmtId="0" fontId="39" fillId="5" borderId="10" xfId="4" quotePrefix="1" applyFont="1" applyFill="1" applyBorder="1" applyAlignment="1">
      <alignment horizontal="left" vertical="top" wrapText="1"/>
    </xf>
    <xf numFmtId="0" fontId="39" fillId="5" borderId="68" xfId="4" quotePrefix="1" applyFont="1" applyFill="1" applyBorder="1" applyAlignment="1">
      <alignment horizontal="left" vertical="top" wrapText="1"/>
    </xf>
    <xf numFmtId="0" fontId="45" fillId="5" borderId="43" xfId="5" applyFont="1" applyFill="1" applyBorder="1" applyAlignment="1">
      <alignment horizontal="left" vertical="top" wrapText="1" readingOrder="1"/>
    </xf>
    <xf numFmtId="0" fontId="46" fillId="5" borderId="43" xfId="4" applyFont="1" applyFill="1" applyBorder="1" applyAlignment="1">
      <alignment horizontal="justify" vertical="center" wrapText="1"/>
    </xf>
    <xf numFmtId="0" fontId="39" fillId="5" borderId="42" xfId="4" quotePrefix="1" applyFont="1" applyFill="1" applyBorder="1" applyAlignment="1">
      <alignment vertical="top" wrapText="1"/>
    </xf>
    <xf numFmtId="0" fontId="39" fillId="5" borderId="43" xfId="4" quotePrefix="1" applyFont="1" applyFill="1" applyBorder="1" applyAlignment="1">
      <alignment vertical="top" wrapText="1"/>
    </xf>
    <xf numFmtId="0" fontId="39" fillId="5" borderId="44" xfId="4" quotePrefix="1" applyFont="1" applyFill="1" applyBorder="1" applyAlignment="1">
      <alignment vertical="top" wrapText="1"/>
    </xf>
    <xf numFmtId="0" fontId="39" fillId="5" borderId="0" xfId="4" quotePrefix="1" applyFont="1" applyFill="1" applyAlignment="1">
      <alignment vertical="top" wrapText="1"/>
    </xf>
    <xf numFmtId="0" fontId="0" fillId="5" borderId="0" xfId="0" applyFill="1" applyAlignment="1">
      <alignment wrapText="1"/>
    </xf>
    <xf numFmtId="0" fontId="37" fillId="5" borderId="42" xfId="4" applyFont="1" applyFill="1" applyBorder="1" applyAlignment="1">
      <alignment wrapText="1"/>
    </xf>
    <xf numFmtId="0" fontId="37" fillId="5" borderId="43" xfId="4" applyFont="1" applyFill="1" applyBorder="1" applyAlignment="1">
      <alignment wrapText="1"/>
    </xf>
    <xf numFmtId="0" fontId="37" fillId="5" borderId="44" xfId="4" applyFont="1" applyFill="1" applyBorder="1" applyAlignment="1">
      <alignment wrapText="1"/>
    </xf>
    <xf numFmtId="0" fontId="37" fillId="5" borderId="15" xfId="4" applyFont="1" applyFill="1" applyBorder="1" applyAlignment="1">
      <alignment wrapText="1"/>
    </xf>
    <xf numFmtId="0" fontId="37" fillId="5" borderId="2" xfId="4" applyFont="1" applyFill="1" applyBorder="1" applyAlignment="1">
      <alignment wrapText="1"/>
    </xf>
    <xf numFmtId="0" fontId="37" fillId="5" borderId="14" xfId="4" applyFont="1" applyFill="1" applyBorder="1" applyAlignment="1">
      <alignment wrapText="1"/>
    </xf>
    <xf numFmtId="0" fontId="37" fillId="5" borderId="13" xfId="4" applyFont="1" applyFill="1" applyBorder="1" applyAlignment="1">
      <alignment wrapText="1"/>
    </xf>
    <xf numFmtId="0" fontId="37" fillId="5" borderId="12" xfId="4" applyFont="1" applyFill="1" applyBorder="1" applyAlignment="1">
      <alignment wrapText="1"/>
    </xf>
    <xf numFmtId="0" fontId="37" fillId="5" borderId="0" xfId="4" applyFont="1" applyFill="1" applyAlignment="1">
      <alignment wrapText="1"/>
    </xf>
    <xf numFmtId="0" fontId="39" fillId="5" borderId="15" xfId="4" quotePrefix="1" applyFont="1" applyFill="1" applyBorder="1" applyAlignment="1">
      <alignment vertical="top" wrapText="1"/>
    </xf>
    <xf numFmtId="0" fontId="39" fillId="5" borderId="2" xfId="4" quotePrefix="1" applyFont="1" applyFill="1" applyBorder="1" applyAlignment="1">
      <alignment vertical="top" wrapText="1"/>
    </xf>
    <xf numFmtId="0" fontId="40" fillId="5" borderId="0" xfId="4" quotePrefix="1" applyFont="1" applyFill="1" applyAlignment="1">
      <alignment horizontal="left" vertical="top" wrapText="1"/>
    </xf>
    <xf numFmtId="0" fontId="43" fillId="5" borderId="0" xfId="4" applyFont="1" applyFill="1" applyAlignment="1">
      <alignment horizontal="left" vertical="center" wrapText="1"/>
    </xf>
    <xf numFmtId="0" fontId="37" fillId="5" borderId="0" xfId="4" applyFont="1" applyFill="1" applyAlignment="1">
      <alignment horizontal="left" vertical="center" wrapText="1"/>
    </xf>
    <xf numFmtId="0" fontId="37" fillId="5" borderId="0" xfId="4" quotePrefix="1" applyFont="1" applyFill="1" applyAlignment="1">
      <alignment horizontal="left" vertical="center" wrapText="1"/>
    </xf>
    <xf numFmtId="0" fontId="43" fillId="14" borderId="3" xfId="4" applyFont="1" applyFill="1" applyBorder="1" applyAlignment="1">
      <alignment horizontal="center" wrapText="1"/>
    </xf>
    <xf numFmtId="0" fontId="37" fillId="5" borderId="0" xfId="4" applyFont="1" applyFill="1"/>
    <xf numFmtId="0" fontId="45" fillId="5" borderId="0" xfId="0" applyFont="1" applyFill="1" applyAlignment="1">
      <alignment horizontal="left" vertical="center" wrapText="1"/>
    </xf>
    <xf numFmtId="0" fontId="46" fillId="5" borderId="0" xfId="0" applyFont="1" applyFill="1" applyAlignment="1">
      <alignment horizontal="left" vertical="top" wrapText="1"/>
    </xf>
    <xf numFmtId="0" fontId="43" fillId="5" borderId="3" xfId="4" applyFont="1" applyFill="1" applyBorder="1" applyAlignment="1">
      <alignment horizontal="center" vertical="center"/>
    </xf>
    <xf numFmtId="0" fontId="43" fillId="5" borderId="3" xfId="4" applyFont="1" applyFill="1" applyBorder="1" applyAlignment="1">
      <alignment horizontal="center" vertical="center" wrapText="1"/>
    </xf>
    <xf numFmtId="0" fontId="41" fillId="0" borderId="42" xfId="4" quotePrefix="1" applyFont="1" applyBorder="1" applyAlignment="1">
      <alignment horizontal="left" vertical="top" wrapText="1"/>
    </xf>
    <xf numFmtId="0" fontId="41" fillId="0" borderId="43" xfId="4" quotePrefix="1" applyFont="1" applyBorder="1" applyAlignment="1">
      <alignment horizontal="left" vertical="top" wrapText="1"/>
    </xf>
    <xf numFmtId="0" fontId="41" fillId="0" borderId="44" xfId="4" quotePrefix="1" applyFont="1" applyBorder="1" applyAlignment="1">
      <alignment horizontal="left" vertical="top" wrapText="1"/>
    </xf>
    <xf numFmtId="0" fontId="0" fillId="0" borderId="0" xfId="0" applyAlignment="1">
      <alignment wrapText="1"/>
    </xf>
    <xf numFmtId="0" fontId="4" fillId="0" borderId="6" xfId="2" applyFont="1" applyBorder="1" applyAlignment="1">
      <alignment horizontal="left" vertical="center" wrapText="1"/>
    </xf>
    <xf numFmtId="0" fontId="4" fillId="0" borderId="1" xfId="2" applyFont="1" applyBorder="1" applyAlignment="1">
      <alignment horizontal="left" vertical="center" wrapText="1"/>
    </xf>
    <xf numFmtId="0" fontId="4" fillId="0" borderId="28" xfId="2" applyFont="1" applyBorder="1" applyAlignment="1">
      <alignment horizontal="left" vertical="center" wrapText="1"/>
    </xf>
    <xf numFmtId="9" fontId="5" fillId="0" borderId="72" xfId="2" applyNumberFormat="1" applyFont="1" applyBorder="1" applyAlignment="1">
      <alignment horizontal="center" vertical="center" wrapText="1"/>
    </xf>
    <xf numFmtId="14" fontId="8" fillId="6" borderId="1" xfId="0" applyNumberFormat="1" applyFont="1" applyFill="1" applyBorder="1" applyAlignment="1">
      <alignment horizontal="right" vertical="center"/>
    </xf>
    <xf numFmtId="14" fontId="16" fillId="0" borderId="1" xfId="0" applyNumberFormat="1" applyFont="1" applyBorder="1" applyAlignment="1" applyProtection="1">
      <alignment horizontal="right" vertical="center" wrapText="1"/>
      <protection locked="0"/>
    </xf>
    <xf numFmtId="14" fontId="16" fillId="0" borderId="1" xfId="0" applyNumberFormat="1" applyFont="1" applyBorder="1" applyAlignment="1" applyProtection="1">
      <alignment horizontal="right"/>
      <protection locked="0"/>
    </xf>
    <xf numFmtId="14" fontId="16" fillId="0" borderId="0" xfId="0" applyNumberFormat="1" applyFont="1" applyAlignment="1" applyProtection="1">
      <alignment horizontal="right"/>
      <protection locked="0"/>
    </xf>
    <xf numFmtId="14" fontId="0" fillId="0" borderId="0" xfId="0" applyNumberFormat="1" applyAlignment="1">
      <alignment horizontal="right"/>
    </xf>
    <xf numFmtId="0" fontId="23" fillId="0" borderId="0" xfId="0" applyFont="1" applyAlignment="1">
      <alignment horizontal="center" vertical="center" wrapText="1"/>
    </xf>
    <xf numFmtId="9" fontId="23" fillId="0" borderId="0" xfId="0" applyNumberFormat="1" applyFont="1" applyAlignment="1">
      <alignment horizontal="center" vertical="center" wrapText="1"/>
    </xf>
    <xf numFmtId="9" fontId="3" fillId="0" borderId="0" xfId="2" applyNumberFormat="1" applyFont="1" applyAlignment="1">
      <alignment vertical="center" wrapText="1"/>
    </xf>
    <xf numFmtId="9" fontId="4" fillId="0" borderId="6"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28"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7" fillId="0" borderId="1" xfId="2" applyFont="1" applyBorder="1" applyAlignment="1">
      <alignment horizontal="left" vertical="center"/>
    </xf>
    <xf numFmtId="0" fontId="26" fillId="0" borderId="0" xfId="0" applyFont="1" applyAlignment="1">
      <alignment horizontal="center" vertical="center" wrapText="1"/>
    </xf>
    <xf numFmtId="0" fontId="0" fillId="0" borderId="0" xfId="0" applyAlignment="1">
      <alignment vertical="center" wrapText="1"/>
    </xf>
    <xf numFmtId="0" fontId="6" fillId="0" borderId="1" xfId="0" applyFont="1" applyBorder="1" applyAlignment="1">
      <alignment horizontal="justify" vertical="center" wrapText="1"/>
    </xf>
    <xf numFmtId="0" fontId="49" fillId="0" borderId="1" xfId="0" applyFont="1" applyBorder="1" applyAlignment="1">
      <alignment horizontal="justify" vertical="center" wrapText="1"/>
    </xf>
    <xf numFmtId="0" fontId="50" fillId="0" borderId="0" xfId="2" applyFont="1"/>
    <xf numFmtId="0" fontId="36" fillId="13" borderId="30" xfId="4" applyFont="1" applyFill="1" applyBorder="1" applyAlignment="1">
      <alignment horizontal="center" vertical="center" wrapText="1"/>
    </xf>
    <xf numFmtId="0" fontId="36" fillId="13" borderId="31" xfId="4" applyFont="1" applyFill="1" applyBorder="1" applyAlignment="1">
      <alignment horizontal="center" vertical="center" wrapText="1"/>
    </xf>
    <xf numFmtId="0" fontId="36" fillId="13" borderId="32" xfId="4" applyFont="1" applyFill="1" applyBorder="1" applyAlignment="1">
      <alignment horizontal="center" vertical="center" wrapText="1"/>
    </xf>
    <xf numFmtId="0" fontId="37" fillId="0" borderId="15" xfId="4" quotePrefix="1" applyFont="1" applyBorder="1" applyAlignment="1">
      <alignment horizontal="left" vertical="center" wrapText="1"/>
    </xf>
    <xf numFmtId="0" fontId="37" fillId="0" borderId="0" xfId="4" quotePrefix="1" applyFont="1" applyAlignment="1">
      <alignment horizontal="left" vertical="center" wrapText="1"/>
    </xf>
    <xf numFmtId="0" fontId="37" fillId="0" borderId="2" xfId="4" quotePrefix="1" applyFont="1" applyBorder="1" applyAlignment="1">
      <alignment horizontal="left" vertical="center" wrapText="1"/>
    </xf>
    <xf numFmtId="0" fontId="37" fillId="0" borderId="45" xfId="4" quotePrefix="1" applyFont="1" applyBorder="1" applyAlignment="1">
      <alignment horizontal="left" vertical="center" wrapText="1"/>
    </xf>
    <xf numFmtId="0" fontId="37" fillId="0" borderId="9" xfId="4" quotePrefix="1" applyFont="1" applyBorder="1" applyAlignment="1">
      <alignment horizontal="left" vertical="center" wrapText="1"/>
    </xf>
    <xf numFmtId="0" fontId="37" fillId="0" borderId="46" xfId="4" quotePrefix="1" applyFont="1" applyBorder="1" applyAlignment="1">
      <alignment horizontal="left" vertical="center" wrapText="1"/>
    </xf>
    <xf numFmtId="0" fontId="39" fillId="5" borderId="42" xfId="4" quotePrefix="1" applyFont="1" applyFill="1" applyBorder="1" applyAlignment="1">
      <alignment horizontal="left" vertical="top" wrapText="1"/>
    </xf>
    <xf numFmtId="0" fontId="40" fillId="5" borderId="43" xfId="4" quotePrefix="1" applyFont="1" applyFill="1" applyBorder="1" applyAlignment="1">
      <alignment horizontal="left" vertical="top" wrapText="1"/>
    </xf>
    <xf numFmtId="0" fontId="40" fillId="5" borderId="44" xfId="4" quotePrefix="1" applyFont="1" applyFill="1" applyBorder="1" applyAlignment="1">
      <alignment horizontal="left" vertical="top" wrapText="1"/>
    </xf>
    <xf numFmtId="0" fontId="41" fillId="5" borderId="45" xfId="4" quotePrefix="1" applyFont="1" applyFill="1" applyBorder="1" applyAlignment="1">
      <alignment horizontal="justify" vertical="center" wrapText="1"/>
    </xf>
    <xf numFmtId="0" fontId="41" fillId="5" borderId="9" xfId="4" quotePrefix="1" applyFont="1" applyFill="1" applyBorder="1" applyAlignment="1">
      <alignment horizontal="justify" vertical="center" wrapText="1"/>
    </xf>
    <xf numFmtId="0" fontId="41" fillId="5" borderId="46" xfId="4" quotePrefix="1" applyFont="1" applyFill="1" applyBorder="1" applyAlignment="1">
      <alignment horizontal="justify" vertical="center" wrapText="1"/>
    </xf>
    <xf numFmtId="0" fontId="45" fillId="14" borderId="69" xfId="5" applyFont="1" applyFill="1" applyBorder="1" applyAlignment="1">
      <alignment horizontal="center" vertical="center" wrapText="1"/>
    </xf>
    <xf numFmtId="0" fontId="45" fillId="14" borderId="48" xfId="5" applyFont="1" applyFill="1" applyBorder="1" applyAlignment="1">
      <alignment horizontal="center" vertical="center" wrapText="1"/>
    </xf>
    <xf numFmtId="0" fontId="45" fillId="14" borderId="49" xfId="4" applyFont="1" applyFill="1" applyBorder="1" applyAlignment="1">
      <alignment horizontal="center" vertical="center" wrapText="1"/>
    </xf>
    <xf numFmtId="0" fontId="45" fillId="14" borderId="50" xfId="4" applyFont="1" applyFill="1" applyBorder="1" applyAlignment="1">
      <alignment horizontal="center" vertical="center" wrapText="1"/>
    </xf>
    <xf numFmtId="0" fontId="41" fillId="5" borderId="42" xfId="4" quotePrefix="1" applyFont="1" applyFill="1" applyBorder="1" applyAlignment="1">
      <alignment horizontal="left" vertical="top" wrapText="1"/>
    </xf>
    <xf numFmtId="0" fontId="41" fillId="5" borderId="43" xfId="4" quotePrefix="1" applyFont="1" applyFill="1" applyBorder="1" applyAlignment="1">
      <alignment horizontal="left" vertical="top" wrapText="1"/>
    </xf>
    <xf numFmtId="0" fontId="41" fillId="5" borderId="44" xfId="4" quotePrefix="1" applyFont="1" applyFill="1" applyBorder="1" applyAlignment="1">
      <alignment horizontal="left" vertical="top" wrapText="1"/>
    </xf>
    <xf numFmtId="0" fontId="41" fillId="4" borderId="42" xfId="4" quotePrefix="1" applyFont="1" applyFill="1" applyBorder="1" applyAlignment="1">
      <alignment horizontal="left" vertical="top" wrapText="1"/>
    </xf>
    <xf numFmtId="0" fontId="41" fillId="4" borderId="43" xfId="4" quotePrefix="1" applyFont="1" applyFill="1" applyBorder="1" applyAlignment="1">
      <alignment horizontal="left" vertical="top" wrapText="1"/>
    </xf>
    <xf numFmtId="0" fontId="41" fillId="4" borderId="44" xfId="4" quotePrefix="1" applyFont="1" applyFill="1" applyBorder="1" applyAlignment="1">
      <alignment horizontal="left" vertical="top" wrapText="1"/>
    </xf>
    <xf numFmtId="0" fontId="39" fillId="5" borderId="43" xfId="4" quotePrefix="1" applyFont="1" applyFill="1" applyBorder="1" applyAlignment="1">
      <alignment horizontal="left" vertical="top" wrapText="1"/>
    </xf>
    <xf numFmtId="0" fontId="39" fillId="5" borderId="44" xfId="4" quotePrefix="1" applyFont="1" applyFill="1" applyBorder="1" applyAlignment="1">
      <alignment horizontal="left" vertical="top" wrapText="1"/>
    </xf>
    <xf numFmtId="0" fontId="45" fillId="5" borderId="51" xfId="5" applyFont="1" applyFill="1" applyBorder="1" applyAlignment="1">
      <alignment horizontal="left" vertical="top" wrapText="1" readingOrder="1"/>
    </xf>
    <xf numFmtId="0" fontId="45" fillId="5" borderId="52" xfId="5" applyFont="1" applyFill="1" applyBorder="1" applyAlignment="1">
      <alignment horizontal="left" vertical="top" wrapText="1" readingOrder="1"/>
    </xf>
    <xf numFmtId="0" fontId="46" fillId="5" borderId="53" xfId="4" applyFont="1" applyFill="1" applyBorder="1" applyAlignment="1">
      <alignment horizontal="justify" vertical="center" wrapText="1"/>
    </xf>
    <xf numFmtId="0" fontId="46" fillId="5" borderId="54" xfId="4" applyFont="1" applyFill="1" applyBorder="1" applyAlignment="1">
      <alignment horizontal="justify" vertical="center" wrapText="1"/>
    </xf>
    <xf numFmtId="0" fontId="45" fillId="5" borderId="55" xfId="0" applyFont="1" applyFill="1" applyBorder="1" applyAlignment="1">
      <alignment horizontal="left" vertical="center" wrapText="1"/>
    </xf>
    <xf numFmtId="0" fontId="45" fillId="5" borderId="56" xfId="0" applyFont="1" applyFill="1" applyBorder="1" applyAlignment="1">
      <alignment horizontal="left" vertical="center" wrapText="1"/>
    </xf>
    <xf numFmtId="0" fontId="46" fillId="5" borderId="57" xfId="4" applyFont="1" applyFill="1" applyBorder="1" applyAlignment="1">
      <alignment horizontal="justify" vertical="center" wrapText="1"/>
    </xf>
    <xf numFmtId="0" fontId="46" fillId="5" borderId="58" xfId="4" applyFont="1" applyFill="1" applyBorder="1" applyAlignment="1">
      <alignment horizontal="justify" vertical="center" wrapText="1"/>
    </xf>
    <xf numFmtId="0" fontId="45" fillId="5" borderId="71" xfId="0" applyFont="1" applyFill="1" applyBorder="1" applyAlignment="1">
      <alignment horizontal="left" vertical="center" wrapText="1"/>
    </xf>
    <xf numFmtId="0" fontId="45" fillId="5" borderId="60"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62" xfId="0" applyFont="1" applyFill="1" applyBorder="1" applyAlignment="1">
      <alignment horizontal="left" vertical="center" wrapText="1"/>
    </xf>
    <xf numFmtId="0" fontId="46" fillId="5" borderId="63" xfId="0" applyFont="1" applyFill="1" applyBorder="1" applyAlignment="1">
      <alignment horizontal="justify" vertical="center" wrapText="1"/>
    </xf>
    <xf numFmtId="0" fontId="46" fillId="5" borderId="64" xfId="0" applyFont="1" applyFill="1" applyBorder="1" applyAlignment="1">
      <alignment horizontal="justify" vertical="center" wrapText="1"/>
    </xf>
    <xf numFmtId="0" fontId="45" fillId="14" borderId="47" xfId="5" applyFont="1" applyFill="1" applyBorder="1" applyAlignment="1">
      <alignment horizontal="center" vertical="center" wrapText="1"/>
    </xf>
    <xf numFmtId="0" fontId="39" fillId="5" borderId="15" xfId="4" quotePrefix="1" applyFont="1" applyFill="1" applyBorder="1" applyAlignment="1">
      <alignment horizontal="left" vertical="top" wrapText="1"/>
    </xf>
    <xf numFmtId="0" fontId="39" fillId="5" borderId="0" xfId="4" quotePrefix="1" applyFont="1" applyFill="1" applyAlignment="1">
      <alignment horizontal="left" vertical="top" wrapText="1"/>
    </xf>
    <xf numFmtId="0" fontId="39" fillId="5" borderId="2" xfId="4" quotePrefix="1" applyFont="1" applyFill="1" applyBorder="1" applyAlignment="1">
      <alignment horizontal="left" vertical="top" wrapText="1"/>
    </xf>
    <xf numFmtId="0" fontId="39" fillId="5" borderId="66" xfId="4" quotePrefix="1" applyFont="1" applyFill="1" applyBorder="1" applyAlignment="1">
      <alignment horizontal="left" vertical="top" wrapText="1"/>
    </xf>
    <xf numFmtId="0" fontId="39" fillId="5" borderId="10" xfId="4" quotePrefix="1" applyFont="1" applyFill="1" applyBorder="1" applyAlignment="1">
      <alignment horizontal="left" vertical="top" wrapText="1"/>
    </xf>
    <xf numFmtId="0" fontId="39" fillId="5" borderId="68" xfId="4" quotePrefix="1" applyFont="1" applyFill="1" applyBorder="1" applyAlignment="1">
      <alignment horizontal="left" vertical="top" wrapText="1"/>
    </xf>
    <xf numFmtId="0" fontId="39" fillId="5" borderId="3" xfId="4" quotePrefix="1" applyFont="1" applyFill="1" applyBorder="1" applyAlignment="1">
      <alignment horizontal="left" vertical="top" wrapText="1"/>
    </xf>
    <xf numFmtId="0" fontId="39" fillId="5" borderId="1" xfId="4" quotePrefix="1" applyFont="1" applyFill="1" applyBorder="1" applyAlignment="1">
      <alignment horizontal="left" vertical="top" wrapText="1"/>
    </xf>
    <xf numFmtId="0" fontId="39" fillId="5" borderId="26" xfId="4" quotePrefix="1" applyFont="1" applyFill="1" applyBorder="1" applyAlignment="1">
      <alignment horizontal="left" vertical="top" wrapText="1"/>
    </xf>
    <xf numFmtId="0" fontId="45" fillId="5" borderId="59" xfId="0" applyFont="1" applyFill="1" applyBorder="1" applyAlignment="1">
      <alignment horizontal="left" vertical="center" wrapText="1"/>
    </xf>
    <xf numFmtId="0" fontId="45" fillId="5" borderId="70" xfId="5" applyFont="1" applyFill="1" applyBorder="1" applyAlignment="1">
      <alignment horizontal="left" vertical="top" wrapText="1" readingOrder="1"/>
    </xf>
    <xf numFmtId="0" fontId="14" fillId="5" borderId="1" xfId="0" applyFont="1" applyFill="1" applyBorder="1" applyAlignment="1">
      <alignment horizontal="left" vertical="center" wrapText="1"/>
    </xf>
    <xf numFmtId="0" fontId="49" fillId="5" borderId="1" xfId="0" applyFont="1" applyFill="1" applyBorder="1" applyAlignment="1">
      <alignment horizontal="left" vertical="center" wrapText="1"/>
    </xf>
    <xf numFmtId="0" fontId="14" fillId="0" borderId="1"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4" xfId="2" applyFont="1" applyBorder="1" applyAlignment="1">
      <alignment horizontal="center" vertical="center" wrapText="1"/>
    </xf>
    <xf numFmtId="0" fontId="2" fillId="2" borderId="1" xfId="2" applyFill="1" applyBorder="1" applyAlignment="1">
      <alignment horizontal="center"/>
    </xf>
    <xf numFmtId="0" fontId="15" fillId="2" borderId="72" xfId="2" applyFont="1" applyFill="1" applyBorder="1" applyAlignment="1">
      <alignment horizontal="center" vertical="center" wrapText="1"/>
    </xf>
    <xf numFmtId="0" fontId="15" fillId="2" borderId="43" xfId="2" applyFont="1" applyFill="1" applyBorder="1" applyAlignment="1">
      <alignment horizontal="center" vertical="center" wrapText="1"/>
    </xf>
    <xf numFmtId="0" fontId="15" fillId="2" borderId="20" xfId="2" applyFont="1" applyFill="1" applyBorder="1" applyAlignment="1">
      <alignment horizontal="center" vertical="center" wrapText="1"/>
    </xf>
    <xf numFmtId="0" fontId="15" fillId="2" borderId="73" xfId="2" applyFont="1" applyFill="1" applyBorder="1" applyAlignment="1">
      <alignment horizontal="center" vertical="center" wrapText="1"/>
    </xf>
    <xf numFmtId="0" fontId="15" fillId="2" borderId="0" xfId="2" applyFont="1" applyFill="1" applyAlignment="1">
      <alignment horizontal="center" vertical="center" wrapText="1"/>
    </xf>
    <xf numFmtId="0" fontId="15" fillId="2" borderId="74" xfId="2" applyFont="1" applyFill="1" applyBorder="1" applyAlignment="1">
      <alignment horizontal="center" vertical="center" wrapText="1"/>
    </xf>
    <xf numFmtId="0" fontId="15" fillId="2" borderId="11"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15" fillId="2" borderId="65" xfId="2" applyFont="1" applyFill="1" applyBorder="1" applyAlignment="1">
      <alignment horizontal="center"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5"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22" fillId="0" borderId="30"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25" xfId="0" applyFont="1" applyBorder="1" applyAlignment="1">
      <alignment horizontal="center" vertical="center" wrapText="1"/>
    </xf>
    <xf numFmtId="0" fontId="15" fillId="0" borderId="66" xfId="2" applyFont="1" applyBorder="1" applyAlignment="1">
      <alignment horizontal="center" vertical="center" textRotation="90" wrapText="1"/>
    </xf>
    <xf numFmtId="0" fontId="15" fillId="0" borderId="67" xfId="2" applyFont="1" applyBorder="1" applyAlignment="1">
      <alignment horizontal="center" vertical="center" textRotation="90" wrapText="1"/>
    </xf>
    <xf numFmtId="0" fontId="15" fillId="0" borderId="6" xfId="2" applyFont="1" applyBorder="1" applyAlignment="1">
      <alignment horizontal="center" vertical="center" wrapText="1"/>
    </xf>
    <xf numFmtId="0" fontId="15" fillId="0" borderId="25" xfId="2" applyFont="1" applyBorder="1" applyAlignment="1">
      <alignment horizontal="center" vertical="center" wrapText="1"/>
    </xf>
    <xf numFmtId="0" fontId="15" fillId="0" borderId="3" xfId="2" applyFont="1" applyBorder="1" applyAlignment="1">
      <alignment horizontal="center" vertical="center" textRotation="90" wrapText="1"/>
    </xf>
    <xf numFmtId="0" fontId="15" fillId="0" borderId="27" xfId="2" applyFont="1" applyBorder="1" applyAlignment="1">
      <alignment horizontal="center" vertical="center" textRotation="90" wrapText="1"/>
    </xf>
    <xf numFmtId="0" fontId="15" fillId="2" borderId="21" xfId="2" applyFont="1" applyFill="1" applyBorder="1" applyAlignment="1">
      <alignment horizontal="center"/>
    </xf>
    <xf numFmtId="0" fontId="15" fillId="2" borderId="22" xfId="2" applyFont="1" applyFill="1" applyBorder="1" applyAlignment="1">
      <alignment horizontal="center"/>
    </xf>
    <xf numFmtId="0" fontId="15" fillId="2" borderId="23" xfId="2" applyFont="1" applyFill="1" applyBorder="1" applyAlignment="1">
      <alignment horizontal="center"/>
    </xf>
    <xf numFmtId="0" fontId="15" fillId="0" borderId="1" xfId="2" applyFont="1" applyBorder="1" applyAlignment="1">
      <alignment horizontal="center" vertical="center" wrapText="1"/>
    </xf>
    <xf numFmtId="9" fontId="26" fillId="0" borderId="6" xfId="0" applyNumberFormat="1" applyFont="1" applyBorder="1" applyAlignment="1">
      <alignment horizontal="center" vertical="center" wrapText="1"/>
    </xf>
    <xf numFmtId="9" fontId="26" fillId="0" borderId="1" xfId="0" applyNumberFormat="1" applyFont="1" applyBorder="1" applyAlignment="1">
      <alignment horizontal="center" vertical="center" wrapText="1"/>
    </xf>
    <xf numFmtId="9" fontId="26" fillId="0" borderId="28" xfId="0" applyNumberFormat="1" applyFont="1" applyBorder="1" applyAlignment="1">
      <alignment horizontal="center" vertical="center" wrapText="1"/>
    </xf>
    <xf numFmtId="9" fontId="26" fillId="0" borderId="25" xfId="0" applyNumberFormat="1" applyFont="1" applyBorder="1" applyAlignment="1">
      <alignment horizontal="center" vertical="center" wrapText="1"/>
    </xf>
    <xf numFmtId="9" fontId="26" fillId="0" borderId="26" xfId="0" applyNumberFormat="1" applyFont="1" applyBorder="1" applyAlignment="1">
      <alignment horizontal="center" vertical="center" wrapText="1"/>
    </xf>
    <xf numFmtId="9" fontId="26" fillId="0" borderId="29" xfId="0" applyNumberFormat="1" applyFont="1" applyBorder="1" applyAlignment="1">
      <alignment horizontal="center" vertical="center" wrapText="1"/>
    </xf>
    <xf numFmtId="0" fontId="13" fillId="0" borderId="3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7" xfId="2" applyFont="1" applyBorder="1" applyAlignment="1">
      <alignment horizontal="center" vertical="center" wrapText="1"/>
    </xf>
    <xf numFmtId="0" fontId="13" fillId="0" borderId="6" xfId="2" applyFont="1" applyBorder="1" applyAlignment="1">
      <alignment horizontal="left" vertical="center" wrapText="1"/>
    </xf>
    <xf numFmtId="0" fontId="13" fillId="0" borderId="1" xfId="2" applyFont="1" applyBorder="1" applyAlignment="1">
      <alignment horizontal="left" vertical="center" wrapText="1"/>
    </xf>
    <xf numFmtId="0" fontId="13" fillId="0" borderId="28" xfId="2" applyFont="1" applyBorder="1" applyAlignment="1">
      <alignment horizontal="left" vertical="center" wrapText="1"/>
    </xf>
    <xf numFmtId="9" fontId="24" fillId="0" borderId="6" xfId="0" applyNumberFormat="1" applyFont="1" applyBorder="1" applyAlignment="1">
      <alignment horizontal="center" vertical="center" wrapText="1"/>
    </xf>
    <xf numFmtId="9" fontId="24" fillId="0" borderId="1"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9" fontId="24" fillId="0" borderId="25"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9" xfId="0" applyNumberFormat="1" applyFont="1" applyBorder="1" applyAlignment="1">
      <alignment horizontal="center" vertical="center" wrapText="1"/>
    </xf>
    <xf numFmtId="0" fontId="5" fillId="0" borderId="1" xfId="2" applyFont="1" applyBorder="1" applyAlignment="1">
      <alignment horizontal="center" vertical="center" wrapText="1"/>
    </xf>
    <xf numFmtId="0" fontId="12" fillId="0" borderId="5" xfId="2" applyFont="1" applyBorder="1" applyAlignment="1">
      <alignment horizontal="center" vertical="center" wrapText="1"/>
    </xf>
    <xf numFmtId="0" fontId="34" fillId="0" borderId="8" xfId="2" applyFont="1" applyBorder="1" applyAlignment="1">
      <alignment horizontal="center" vertical="center" wrapText="1"/>
    </xf>
    <xf numFmtId="0" fontId="34" fillId="0" borderId="10" xfId="2" applyFont="1" applyBorder="1" applyAlignment="1">
      <alignment horizontal="center" vertical="center" wrapText="1"/>
    </xf>
    <xf numFmtId="0" fontId="34" fillId="0" borderId="19"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9" fontId="5" fillId="0" borderId="8" xfId="2"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9" fontId="5" fillId="0" borderId="19" xfId="2" applyNumberFormat="1" applyFont="1" applyBorder="1" applyAlignment="1">
      <alignment horizontal="center" vertical="center" wrapText="1"/>
    </xf>
    <xf numFmtId="0" fontId="5" fillId="0" borderId="8"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5" xfId="2" applyFont="1" applyBorder="1" applyAlignment="1">
      <alignment horizontal="center" vertical="center" wrapText="1"/>
    </xf>
    <xf numFmtId="9" fontId="48" fillId="0" borderId="5" xfId="2" applyNumberFormat="1" applyFont="1" applyBorder="1" applyAlignment="1">
      <alignment horizontal="center" vertical="center" wrapText="1"/>
    </xf>
    <xf numFmtId="9" fontId="48" fillId="0" borderId="7" xfId="2" applyNumberFormat="1" applyFont="1" applyBorder="1" applyAlignment="1">
      <alignment horizontal="center" vertical="center" wrapText="1"/>
    </xf>
    <xf numFmtId="9" fontId="48" fillId="0" borderId="4" xfId="2" applyNumberFormat="1" applyFont="1" applyBorder="1" applyAlignment="1">
      <alignment horizontal="center" vertical="center" wrapText="1"/>
    </xf>
    <xf numFmtId="0" fontId="6" fillId="5" borderId="8" xfId="2" applyFont="1" applyFill="1" applyBorder="1" applyAlignment="1">
      <alignment horizontal="left" vertical="center" wrapText="1"/>
    </xf>
    <xf numFmtId="0" fontId="6" fillId="5" borderId="10" xfId="2" applyFont="1" applyFill="1" applyBorder="1" applyAlignment="1">
      <alignment horizontal="left" vertical="center" wrapText="1"/>
    </xf>
    <xf numFmtId="0" fontId="6" fillId="5" borderId="19" xfId="2" applyFont="1" applyFill="1" applyBorder="1" applyAlignment="1">
      <alignment horizontal="left" vertical="center" wrapText="1"/>
    </xf>
    <xf numFmtId="0" fontId="15" fillId="0" borderId="8" xfId="2" applyFont="1" applyBorder="1" applyAlignment="1">
      <alignment horizontal="center" vertical="center" textRotation="90" wrapText="1"/>
    </xf>
    <xf numFmtId="0" fontId="15" fillId="2" borderId="18" xfId="2" applyFont="1" applyFill="1" applyBorder="1" applyAlignment="1">
      <alignment horizontal="center"/>
    </xf>
    <xf numFmtId="0" fontId="15" fillId="2" borderId="17" xfId="2" applyFont="1" applyFill="1" applyBorder="1" applyAlignment="1">
      <alignment horizontal="center"/>
    </xf>
    <xf numFmtId="0" fontId="15" fillId="2" borderId="16" xfId="2" applyFont="1" applyFill="1" applyBorder="1" applyAlignment="1">
      <alignment horizontal="center"/>
    </xf>
    <xf numFmtId="0" fontId="15" fillId="0" borderId="39" xfId="2" applyFont="1" applyBorder="1" applyAlignment="1">
      <alignment horizontal="center" vertical="center" textRotation="90" wrapText="1"/>
    </xf>
    <xf numFmtId="0" fontId="15" fillId="0" borderId="40" xfId="2" applyFont="1" applyBorder="1" applyAlignment="1">
      <alignment horizontal="center" vertical="center" textRotation="90" wrapText="1"/>
    </xf>
    <xf numFmtId="0" fontId="15" fillId="0" borderId="33" xfId="2" applyFont="1" applyBorder="1" applyAlignment="1">
      <alignment horizontal="center" vertical="center" textRotation="90" wrapText="1"/>
    </xf>
    <xf numFmtId="0" fontId="26" fillId="0" borderId="1" xfId="0" applyFont="1" applyBorder="1" applyAlignment="1">
      <alignment horizontal="center" wrapText="1"/>
    </xf>
    <xf numFmtId="0" fontId="26" fillId="0" borderId="9" xfId="0" applyFont="1" applyBorder="1" applyAlignment="1">
      <alignment horizontal="center" wrapText="1"/>
    </xf>
    <xf numFmtId="0" fontId="24" fillId="0" borderId="0" xfId="0" applyFont="1" applyAlignment="1">
      <alignment horizontal="center" wrapText="1"/>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5" borderId="14" xfId="0" applyFill="1" applyBorder="1" applyAlignment="1">
      <alignment horizontal="left" vertical="top" wrapText="1"/>
    </xf>
    <xf numFmtId="0" fontId="0" fillId="5" borderId="13" xfId="0" applyFill="1" applyBorder="1" applyAlignment="1">
      <alignment horizontal="left" vertical="top" wrapText="1"/>
    </xf>
    <xf numFmtId="0" fontId="0" fillId="5" borderId="12" xfId="0" applyFill="1" applyBorder="1" applyAlignment="1">
      <alignment horizontal="left" vertical="top" wrapText="1"/>
    </xf>
    <xf numFmtId="0" fontId="19" fillId="5" borderId="21" xfId="0" applyFont="1" applyFill="1" applyBorder="1" applyAlignment="1">
      <alignment horizontal="center" vertical="center"/>
    </xf>
    <xf numFmtId="0" fontId="19" fillId="5" borderId="22" xfId="0" applyFont="1" applyFill="1" applyBorder="1" applyAlignment="1">
      <alignment horizontal="center" vertical="center"/>
    </xf>
    <xf numFmtId="0" fontId="19" fillId="5" borderId="23" xfId="0" applyFont="1" applyFill="1" applyBorder="1" applyAlignment="1">
      <alignment horizontal="center" vertical="center"/>
    </xf>
    <xf numFmtId="0" fontId="6" fillId="5" borderId="1" xfId="2" applyFont="1" applyFill="1" applyBorder="1" applyAlignment="1">
      <alignment horizontal="left" vertical="center" wrapText="1"/>
    </xf>
    <xf numFmtId="0" fontId="6" fillId="5" borderId="4" xfId="2" applyFont="1" applyFill="1" applyBorder="1" applyAlignment="1">
      <alignment horizontal="left" vertical="center" wrapText="1"/>
    </xf>
    <xf numFmtId="0" fontId="7" fillId="0" borderId="1" xfId="2" applyFont="1" applyBorder="1" applyAlignment="1">
      <alignment horizontal="center" vertical="center"/>
    </xf>
    <xf numFmtId="0" fontId="0" fillId="5" borderId="18" xfId="0" applyFill="1" applyBorder="1" applyAlignment="1">
      <alignment vertical="top" wrapText="1"/>
    </xf>
    <xf numFmtId="0" fontId="0" fillId="5" borderId="17" xfId="0" applyFill="1" applyBorder="1" applyAlignment="1">
      <alignment vertical="top" wrapText="1"/>
    </xf>
    <xf numFmtId="0" fontId="0" fillId="5" borderId="16" xfId="0" applyFill="1" applyBorder="1" applyAlignment="1">
      <alignment vertical="top" wrapText="1"/>
    </xf>
    <xf numFmtId="0" fontId="0" fillId="5" borderId="15" xfId="0" applyFill="1" applyBorder="1" applyAlignment="1">
      <alignment horizontal="left" vertical="top" wrapText="1"/>
    </xf>
    <xf numFmtId="0" fontId="0" fillId="5" borderId="0" xfId="0" applyFill="1" applyAlignment="1">
      <alignment horizontal="left" vertical="top" wrapText="1"/>
    </xf>
    <xf numFmtId="0" fontId="0" fillId="5" borderId="2" xfId="0" applyFill="1" applyBorder="1" applyAlignment="1">
      <alignment horizontal="left" vertical="top" wrapText="1"/>
    </xf>
    <xf numFmtId="0" fontId="0" fillId="5" borderId="15" xfId="0" applyFill="1" applyBorder="1" applyAlignment="1">
      <alignment horizontal="left" vertical="top"/>
    </xf>
    <xf numFmtId="0" fontId="0" fillId="5" borderId="0" xfId="0" applyFill="1" applyAlignment="1">
      <alignment horizontal="left" vertical="top"/>
    </xf>
    <xf numFmtId="0" fontId="0" fillId="5" borderId="2" xfId="0" applyFill="1" applyBorder="1" applyAlignment="1">
      <alignment horizontal="left" vertical="top"/>
    </xf>
    <xf numFmtId="0" fontId="7" fillId="0" borderId="5" xfId="2" applyFont="1" applyBorder="1" applyAlignment="1">
      <alignment horizontal="center" vertical="center"/>
    </xf>
    <xf numFmtId="0" fontId="7" fillId="0" borderId="4" xfId="2" applyFont="1" applyBorder="1" applyAlignment="1">
      <alignment horizontal="center" vertical="center"/>
    </xf>
    <xf numFmtId="14" fontId="3" fillId="2" borderId="1" xfId="2" applyNumberFormat="1" applyFont="1" applyFill="1" applyBorder="1" applyAlignment="1" applyProtection="1">
      <alignment horizontal="right"/>
      <protection locked="0"/>
    </xf>
    <xf numFmtId="0" fontId="16" fillId="0" borderId="1" xfId="0" applyFont="1" applyBorder="1" applyAlignment="1" applyProtection="1">
      <alignment horizontal="left" wrapText="1"/>
      <protection locked="0"/>
    </xf>
    <xf numFmtId="0" fontId="8" fillId="6" borderId="1" xfId="0" applyFont="1" applyFill="1" applyBorder="1" applyAlignment="1">
      <alignment horizontal="center" vertical="center"/>
    </xf>
    <xf numFmtId="0" fontId="16" fillId="0" borderId="1" xfId="0" applyFont="1" applyBorder="1" applyAlignment="1" applyProtection="1">
      <alignment horizontal="left" vertical="center" wrapText="1"/>
      <protection locked="0"/>
    </xf>
    <xf numFmtId="0" fontId="16" fillId="0" borderId="1" xfId="0" applyFont="1" applyBorder="1" applyAlignment="1" applyProtection="1">
      <alignment horizontal="center" wrapText="1"/>
      <protection locked="0"/>
    </xf>
  </cellXfs>
  <cellStyles count="6">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s>
  <dxfs count="214">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68280</xdr:colOff>
      <xdr:row>1</xdr:row>
      <xdr:rowOff>76970</xdr:rowOff>
    </xdr:from>
    <xdr:ext cx="3538520" cy="1447030"/>
    <xdr:pic>
      <xdr:nvPicPr>
        <xdr:cNvPr id="2" name="image1.jpg">
          <a:extLst>
            <a:ext uri="{FF2B5EF4-FFF2-40B4-BE49-F238E27FC236}">
              <a16:creationId xmlns:a16="http://schemas.microsoft.com/office/drawing/2014/main" id="{3333A3CA-4E59-BD47-9858-13104EF7A9F2}"/>
            </a:ext>
          </a:extLst>
        </xdr:cNvPr>
        <xdr:cNvPicPr preferRelativeResize="0"/>
      </xdr:nvPicPr>
      <xdr:blipFill>
        <a:blip xmlns:r="http://schemas.openxmlformats.org/officeDocument/2006/relationships" r:embed="rId1" cstate="print"/>
        <a:stretch>
          <a:fillRect/>
        </a:stretch>
      </xdr:blipFill>
      <xdr:spPr>
        <a:xfrm>
          <a:off x="68280" y="242070"/>
          <a:ext cx="3538520" cy="144703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68280</xdr:colOff>
      <xdr:row>1</xdr:row>
      <xdr:rowOff>76970</xdr:rowOff>
    </xdr:from>
    <xdr:ext cx="3538520" cy="1447030"/>
    <xdr:pic>
      <xdr:nvPicPr>
        <xdr:cNvPr id="2" name="image1.jpg">
          <a:extLst>
            <a:ext uri="{FF2B5EF4-FFF2-40B4-BE49-F238E27FC236}">
              <a16:creationId xmlns:a16="http://schemas.microsoft.com/office/drawing/2014/main" id="{A2FA31A3-B5F4-934E-A962-85B32A012417}"/>
            </a:ext>
          </a:extLst>
        </xdr:cNvPr>
        <xdr:cNvPicPr preferRelativeResize="0"/>
      </xdr:nvPicPr>
      <xdr:blipFill>
        <a:blip xmlns:r="http://schemas.openxmlformats.org/officeDocument/2006/relationships" r:embed="rId1" cstate="print"/>
        <a:stretch>
          <a:fillRect/>
        </a:stretch>
      </xdr:blipFill>
      <xdr:spPr>
        <a:xfrm>
          <a:off x="68280" y="242070"/>
          <a:ext cx="3538520" cy="144703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68280</xdr:colOff>
      <xdr:row>1</xdr:row>
      <xdr:rowOff>76970</xdr:rowOff>
    </xdr:from>
    <xdr:ext cx="3538520" cy="1447030"/>
    <xdr:pic>
      <xdr:nvPicPr>
        <xdr:cNvPr id="2" name="image1.jpg">
          <a:extLst>
            <a:ext uri="{FF2B5EF4-FFF2-40B4-BE49-F238E27FC236}">
              <a16:creationId xmlns:a16="http://schemas.microsoft.com/office/drawing/2014/main" id="{2955F981-4A7C-FC4F-9A25-9FBD187090E5}"/>
            </a:ext>
          </a:extLst>
        </xdr:cNvPr>
        <xdr:cNvPicPr preferRelativeResize="0"/>
      </xdr:nvPicPr>
      <xdr:blipFill>
        <a:blip xmlns:r="http://schemas.openxmlformats.org/officeDocument/2006/relationships" r:embed="rId1" cstate="print"/>
        <a:stretch>
          <a:fillRect/>
        </a:stretch>
      </xdr:blipFill>
      <xdr:spPr>
        <a:xfrm>
          <a:off x="68280" y="242070"/>
          <a:ext cx="3538520" cy="144703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90</xdr:row>
      <xdr:rowOff>0</xdr:rowOff>
    </xdr:from>
    <xdr:to>
      <xdr:col>4</xdr:col>
      <xdr:colOff>90438</xdr:colOff>
      <xdr:row>95</xdr:row>
      <xdr:rowOff>41459</xdr:rowOff>
    </xdr:to>
    <xdr:sp macro="" textlink="">
      <xdr:nvSpPr>
        <xdr:cNvPr id="6238" name="Text Box 15">
          <a:extLst>
            <a:ext uri="{FF2B5EF4-FFF2-40B4-BE49-F238E27FC236}">
              <a16:creationId xmlns:a16="http://schemas.microsoft.com/office/drawing/2014/main" id="{00000000-0008-0000-04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13</xdr:row>
      <xdr:rowOff>171450</xdr:rowOff>
    </xdr:to>
    <xdr:sp macro="" textlink="">
      <xdr:nvSpPr>
        <xdr:cNvPr id="6239" name="Text Box 16">
          <a:extLst>
            <a:ext uri="{FF2B5EF4-FFF2-40B4-BE49-F238E27FC236}">
              <a16:creationId xmlns:a16="http://schemas.microsoft.com/office/drawing/2014/main" id="{00000000-0008-0000-04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13</xdr:row>
      <xdr:rowOff>171450</xdr:rowOff>
    </xdr:to>
    <xdr:sp macro="" textlink="">
      <xdr:nvSpPr>
        <xdr:cNvPr id="6240" name="Text Box 17">
          <a:extLst>
            <a:ext uri="{FF2B5EF4-FFF2-40B4-BE49-F238E27FC236}">
              <a16:creationId xmlns:a16="http://schemas.microsoft.com/office/drawing/2014/main" id="{00000000-0008-0000-04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13</xdr:row>
      <xdr:rowOff>171450</xdr:rowOff>
    </xdr:to>
    <xdr:sp macro="" textlink="">
      <xdr:nvSpPr>
        <xdr:cNvPr id="6241" name="Text Box 18">
          <a:extLst>
            <a:ext uri="{FF2B5EF4-FFF2-40B4-BE49-F238E27FC236}">
              <a16:creationId xmlns:a16="http://schemas.microsoft.com/office/drawing/2014/main" id="{00000000-0008-0000-04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13</xdr:row>
      <xdr:rowOff>171450</xdr:rowOff>
    </xdr:to>
    <xdr:sp macro="" textlink="">
      <xdr:nvSpPr>
        <xdr:cNvPr id="6242" name="Text Box 19">
          <a:extLst>
            <a:ext uri="{FF2B5EF4-FFF2-40B4-BE49-F238E27FC236}">
              <a16:creationId xmlns:a16="http://schemas.microsoft.com/office/drawing/2014/main" id="{00000000-0008-0000-04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504825</xdr:rowOff>
    </xdr:from>
    <xdr:to>
      <xdr:col>4</xdr:col>
      <xdr:colOff>95250</xdr:colOff>
      <xdr:row>14</xdr:row>
      <xdr:rowOff>468081</xdr:rowOff>
    </xdr:to>
    <xdr:sp macro="" textlink="">
      <xdr:nvSpPr>
        <xdr:cNvPr id="9" name="Text Box 15">
          <a:extLst>
            <a:ext uri="{FF2B5EF4-FFF2-40B4-BE49-F238E27FC236}">
              <a16:creationId xmlns:a16="http://schemas.microsoft.com/office/drawing/2014/main" id="{00000000-0008-0000-04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90</xdr:row>
      <xdr:rowOff>0</xdr:rowOff>
    </xdr:from>
    <xdr:ext cx="95250" cy="213632"/>
    <xdr:sp macro="" textlink="">
      <xdr:nvSpPr>
        <xdr:cNvPr id="11" name="Text Box 15">
          <a:extLst>
            <a:ext uri="{FF2B5EF4-FFF2-40B4-BE49-F238E27FC236}">
              <a16:creationId xmlns:a16="http://schemas.microsoft.com/office/drawing/2014/main" id="{00000000-0008-0000-04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 name="Text Box 15">
          <a:extLst>
            <a:ext uri="{FF2B5EF4-FFF2-40B4-BE49-F238E27FC236}">
              <a16:creationId xmlns:a16="http://schemas.microsoft.com/office/drawing/2014/main" id="{00000000-0008-0000-04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 name="Text Box 15">
          <a:extLst>
            <a:ext uri="{FF2B5EF4-FFF2-40B4-BE49-F238E27FC236}">
              <a16:creationId xmlns:a16="http://schemas.microsoft.com/office/drawing/2014/main" id="{00000000-0008-0000-04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 name="Text Box 15">
          <a:extLst>
            <a:ext uri="{FF2B5EF4-FFF2-40B4-BE49-F238E27FC236}">
              <a16:creationId xmlns:a16="http://schemas.microsoft.com/office/drawing/2014/main" id="{00000000-0008-0000-04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 name="Text Box 15">
          <a:extLst>
            <a:ext uri="{FF2B5EF4-FFF2-40B4-BE49-F238E27FC236}">
              <a16:creationId xmlns:a16="http://schemas.microsoft.com/office/drawing/2014/main" id="{00000000-0008-0000-04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 name="Text Box 15">
          <a:extLst>
            <a:ext uri="{FF2B5EF4-FFF2-40B4-BE49-F238E27FC236}">
              <a16:creationId xmlns:a16="http://schemas.microsoft.com/office/drawing/2014/main" id="{00000000-0008-0000-04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 name="Text Box 15">
          <a:extLst>
            <a:ext uri="{FF2B5EF4-FFF2-40B4-BE49-F238E27FC236}">
              <a16:creationId xmlns:a16="http://schemas.microsoft.com/office/drawing/2014/main" id="{00000000-0008-0000-04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 name="Text Box 15">
          <a:extLst>
            <a:ext uri="{FF2B5EF4-FFF2-40B4-BE49-F238E27FC236}">
              <a16:creationId xmlns:a16="http://schemas.microsoft.com/office/drawing/2014/main" id="{00000000-0008-0000-04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 name="Text Box 15">
          <a:extLst>
            <a:ext uri="{FF2B5EF4-FFF2-40B4-BE49-F238E27FC236}">
              <a16:creationId xmlns:a16="http://schemas.microsoft.com/office/drawing/2014/main" id="{00000000-0008-0000-04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 name="Text Box 15">
          <a:extLst>
            <a:ext uri="{FF2B5EF4-FFF2-40B4-BE49-F238E27FC236}">
              <a16:creationId xmlns:a16="http://schemas.microsoft.com/office/drawing/2014/main" id="{00000000-0008-0000-04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 name="Text Box 15">
          <a:extLst>
            <a:ext uri="{FF2B5EF4-FFF2-40B4-BE49-F238E27FC236}">
              <a16:creationId xmlns:a16="http://schemas.microsoft.com/office/drawing/2014/main" id="{00000000-0008-0000-04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2" name="Text Box 15">
          <a:extLst>
            <a:ext uri="{FF2B5EF4-FFF2-40B4-BE49-F238E27FC236}">
              <a16:creationId xmlns:a16="http://schemas.microsoft.com/office/drawing/2014/main" id="{00000000-0008-0000-04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 name="Text Box 15">
          <a:extLst>
            <a:ext uri="{FF2B5EF4-FFF2-40B4-BE49-F238E27FC236}">
              <a16:creationId xmlns:a16="http://schemas.microsoft.com/office/drawing/2014/main" id="{00000000-0008-0000-04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 name="Text Box 15">
          <a:extLst>
            <a:ext uri="{FF2B5EF4-FFF2-40B4-BE49-F238E27FC236}">
              <a16:creationId xmlns:a16="http://schemas.microsoft.com/office/drawing/2014/main" id="{00000000-0008-0000-04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6" name="Text Box 16">
          <a:extLst>
            <a:ext uri="{FF2B5EF4-FFF2-40B4-BE49-F238E27FC236}">
              <a16:creationId xmlns:a16="http://schemas.microsoft.com/office/drawing/2014/main" id="{00000000-0008-0000-04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7" name="Text Box 17">
          <a:extLst>
            <a:ext uri="{FF2B5EF4-FFF2-40B4-BE49-F238E27FC236}">
              <a16:creationId xmlns:a16="http://schemas.microsoft.com/office/drawing/2014/main" id="{00000000-0008-0000-04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8" name="Text Box 18">
          <a:extLst>
            <a:ext uri="{FF2B5EF4-FFF2-40B4-BE49-F238E27FC236}">
              <a16:creationId xmlns:a16="http://schemas.microsoft.com/office/drawing/2014/main" id="{00000000-0008-0000-04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9" name="Text Box 19">
          <a:extLst>
            <a:ext uri="{FF2B5EF4-FFF2-40B4-BE49-F238E27FC236}">
              <a16:creationId xmlns:a16="http://schemas.microsoft.com/office/drawing/2014/main" id="{00000000-0008-0000-04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90</xdr:row>
      <xdr:rowOff>0</xdr:rowOff>
    </xdr:from>
    <xdr:ext cx="95250" cy="213632"/>
    <xdr:sp macro="" textlink="">
      <xdr:nvSpPr>
        <xdr:cNvPr id="30" name="Text Box 15">
          <a:extLst>
            <a:ext uri="{FF2B5EF4-FFF2-40B4-BE49-F238E27FC236}">
              <a16:creationId xmlns:a16="http://schemas.microsoft.com/office/drawing/2014/main" id="{00000000-0008-0000-04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 name="Text Box 16">
          <a:extLst>
            <a:ext uri="{FF2B5EF4-FFF2-40B4-BE49-F238E27FC236}">
              <a16:creationId xmlns:a16="http://schemas.microsoft.com/office/drawing/2014/main" id="{00000000-0008-0000-04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 name="Text Box 17">
          <a:extLst>
            <a:ext uri="{FF2B5EF4-FFF2-40B4-BE49-F238E27FC236}">
              <a16:creationId xmlns:a16="http://schemas.microsoft.com/office/drawing/2014/main" id="{00000000-0008-0000-04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3" name="Text Box 18">
          <a:extLst>
            <a:ext uri="{FF2B5EF4-FFF2-40B4-BE49-F238E27FC236}">
              <a16:creationId xmlns:a16="http://schemas.microsoft.com/office/drawing/2014/main" id="{00000000-0008-0000-04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4" name="Text Box 19">
          <a:extLst>
            <a:ext uri="{FF2B5EF4-FFF2-40B4-BE49-F238E27FC236}">
              <a16:creationId xmlns:a16="http://schemas.microsoft.com/office/drawing/2014/main" id="{00000000-0008-0000-04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 name="Text Box 15">
          <a:extLst>
            <a:ext uri="{FF2B5EF4-FFF2-40B4-BE49-F238E27FC236}">
              <a16:creationId xmlns:a16="http://schemas.microsoft.com/office/drawing/2014/main" id="{00000000-0008-0000-04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1" name="Text Box 16">
          <a:extLst>
            <a:ext uri="{FF2B5EF4-FFF2-40B4-BE49-F238E27FC236}">
              <a16:creationId xmlns:a16="http://schemas.microsoft.com/office/drawing/2014/main" id="{00000000-0008-0000-04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2" name="Text Box 17">
          <a:extLst>
            <a:ext uri="{FF2B5EF4-FFF2-40B4-BE49-F238E27FC236}">
              <a16:creationId xmlns:a16="http://schemas.microsoft.com/office/drawing/2014/main" id="{00000000-0008-0000-04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3" name="Text Box 18">
          <a:extLst>
            <a:ext uri="{FF2B5EF4-FFF2-40B4-BE49-F238E27FC236}">
              <a16:creationId xmlns:a16="http://schemas.microsoft.com/office/drawing/2014/main" id="{00000000-0008-0000-04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4" name="Text Box 19">
          <a:extLst>
            <a:ext uri="{FF2B5EF4-FFF2-40B4-BE49-F238E27FC236}">
              <a16:creationId xmlns:a16="http://schemas.microsoft.com/office/drawing/2014/main" id="{00000000-0008-0000-04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504825</xdr:rowOff>
    </xdr:from>
    <xdr:ext cx="95250" cy="442269"/>
    <xdr:sp macro="" textlink="">
      <xdr:nvSpPr>
        <xdr:cNvPr id="45" name="Text Box 15">
          <a:extLst>
            <a:ext uri="{FF2B5EF4-FFF2-40B4-BE49-F238E27FC236}">
              <a16:creationId xmlns:a16="http://schemas.microsoft.com/office/drawing/2014/main" id="{00000000-0008-0000-04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 name="Text Box 15">
          <a:extLst>
            <a:ext uri="{FF2B5EF4-FFF2-40B4-BE49-F238E27FC236}">
              <a16:creationId xmlns:a16="http://schemas.microsoft.com/office/drawing/2014/main" id="{00000000-0008-0000-04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 name="Text Box 15">
          <a:extLst>
            <a:ext uri="{FF2B5EF4-FFF2-40B4-BE49-F238E27FC236}">
              <a16:creationId xmlns:a16="http://schemas.microsoft.com/office/drawing/2014/main" id="{00000000-0008-0000-04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8" name="Text Box 15">
          <a:extLst>
            <a:ext uri="{FF2B5EF4-FFF2-40B4-BE49-F238E27FC236}">
              <a16:creationId xmlns:a16="http://schemas.microsoft.com/office/drawing/2014/main" id="{00000000-0008-0000-04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 name="Text Box 15">
          <a:extLst>
            <a:ext uri="{FF2B5EF4-FFF2-40B4-BE49-F238E27FC236}">
              <a16:creationId xmlns:a16="http://schemas.microsoft.com/office/drawing/2014/main" id="{00000000-0008-0000-04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 name="Text Box 15">
          <a:extLst>
            <a:ext uri="{FF2B5EF4-FFF2-40B4-BE49-F238E27FC236}">
              <a16:creationId xmlns:a16="http://schemas.microsoft.com/office/drawing/2014/main" id="{00000000-0008-0000-04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 name="Text Box 15">
          <a:extLst>
            <a:ext uri="{FF2B5EF4-FFF2-40B4-BE49-F238E27FC236}">
              <a16:creationId xmlns:a16="http://schemas.microsoft.com/office/drawing/2014/main" id="{00000000-0008-0000-04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 name="Text Box 15">
          <a:extLst>
            <a:ext uri="{FF2B5EF4-FFF2-40B4-BE49-F238E27FC236}">
              <a16:creationId xmlns:a16="http://schemas.microsoft.com/office/drawing/2014/main" id="{00000000-0008-0000-04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 name="Text Box 15">
          <a:extLst>
            <a:ext uri="{FF2B5EF4-FFF2-40B4-BE49-F238E27FC236}">
              <a16:creationId xmlns:a16="http://schemas.microsoft.com/office/drawing/2014/main" id="{00000000-0008-0000-04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 name="Text Box 15">
          <a:extLst>
            <a:ext uri="{FF2B5EF4-FFF2-40B4-BE49-F238E27FC236}">
              <a16:creationId xmlns:a16="http://schemas.microsoft.com/office/drawing/2014/main" id="{00000000-0008-0000-04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 name="Text Box 15">
          <a:extLst>
            <a:ext uri="{FF2B5EF4-FFF2-40B4-BE49-F238E27FC236}">
              <a16:creationId xmlns:a16="http://schemas.microsoft.com/office/drawing/2014/main" id="{00000000-0008-0000-04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 name="Text Box 15">
          <a:extLst>
            <a:ext uri="{FF2B5EF4-FFF2-40B4-BE49-F238E27FC236}">
              <a16:creationId xmlns:a16="http://schemas.microsoft.com/office/drawing/2014/main" id="{00000000-0008-0000-04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7" name="Text Box 15">
          <a:extLst>
            <a:ext uri="{FF2B5EF4-FFF2-40B4-BE49-F238E27FC236}">
              <a16:creationId xmlns:a16="http://schemas.microsoft.com/office/drawing/2014/main" id="{00000000-0008-0000-04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 name="Text Box 15">
          <a:extLst>
            <a:ext uri="{FF2B5EF4-FFF2-40B4-BE49-F238E27FC236}">
              <a16:creationId xmlns:a16="http://schemas.microsoft.com/office/drawing/2014/main" id="{00000000-0008-0000-04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 name="Text Box 15">
          <a:extLst>
            <a:ext uri="{FF2B5EF4-FFF2-40B4-BE49-F238E27FC236}">
              <a16:creationId xmlns:a16="http://schemas.microsoft.com/office/drawing/2014/main" id="{00000000-0008-0000-04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0" name="Text Box 16">
          <a:extLst>
            <a:ext uri="{FF2B5EF4-FFF2-40B4-BE49-F238E27FC236}">
              <a16:creationId xmlns:a16="http://schemas.microsoft.com/office/drawing/2014/main" id="{00000000-0008-0000-04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1" name="Text Box 17">
          <a:extLst>
            <a:ext uri="{FF2B5EF4-FFF2-40B4-BE49-F238E27FC236}">
              <a16:creationId xmlns:a16="http://schemas.microsoft.com/office/drawing/2014/main" id="{00000000-0008-0000-04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2" name="Text Box 18">
          <a:extLst>
            <a:ext uri="{FF2B5EF4-FFF2-40B4-BE49-F238E27FC236}">
              <a16:creationId xmlns:a16="http://schemas.microsoft.com/office/drawing/2014/main" id="{00000000-0008-0000-04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3" name="Text Box 19">
          <a:extLst>
            <a:ext uri="{FF2B5EF4-FFF2-40B4-BE49-F238E27FC236}">
              <a16:creationId xmlns:a16="http://schemas.microsoft.com/office/drawing/2014/main" id="{00000000-0008-0000-04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 name="Text Box 15">
          <a:extLst>
            <a:ext uri="{FF2B5EF4-FFF2-40B4-BE49-F238E27FC236}">
              <a16:creationId xmlns:a16="http://schemas.microsoft.com/office/drawing/2014/main" id="{00000000-0008-0000-04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5" name="Text Box 16">
          <a:extLst>
            <a:ext uri="{FF2B5EF4-FFF2-40B4-BE49-F238E27FC236}">
              <a16:creationId xmlns:a16="http://schemas.microsoft.com/office/drawing/2014/main" id="{00000000-0008-0000-04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6" name="Text Box 17">
          <a:extLst>
            <a:ext uri="{FF2B5EF4-FFF2-40B4-BE49-F238E27FC236}">
              <a16:creationId xmlns:a16="http://schemas.microsoft.com/office/drawing/2014/main" id="{00000000-0008-0000-04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7" name="Text Box 18">
          <a:extLst>
            <a:ext uri="{FF2B5EF4-FFF2-40B4-BE49-F238E27FC236}">
              <a16:creationId xmlns:a16="http://schemas.microsoft.com/office/drawing/2014/main" id="{00000000-0008-0000-04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8" name="Text Box 19">
          <a:extLst>
            <a:ext uri="{FF2B5EF4-FFF2-40B4-BE49-F238E27FC236}">
              <a16:creationId xmlns:a16="http://schemas.microsoft.com/office/drawing/2014/main" id="{00000000-0008-0000-04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 name="Text Box 15">
          <a:extLst>
            <a:ext uri="{FF2B5EF4-FFF2-40B4-BE49-F238E27FC236}">
              <a16:creationId xmlns:a16="http://schemas.microsoft.com/office/drawing/2014/main" id="{00000000-0008-0000-04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0" name="Text Box 16">
          <a:extLst>
            <a:ext uri="{FF2B5EF4-FFF2-40B4-BE49-F238E27FC236}">
              <a16:creationId xmlns:a16="http://schemas.microsoft.com/office/drawing/2014/main" id="{00000000-0008-0000-04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1" name="Text Box 17">
          <a:extLst>
            <a:ext uri="{FF2B5EF4-FFF2-40B4-BE49-F238E27FC236}">
              <a16:creationId xmlns:a16="http://schemas.microsoft.com/office/drawing/2014/main" id="{00000000-0008-0000-04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2" name="Text Box 18">
          <a:extLst>
            <a:ext uri="{FF2B5EF4-FFF2-40B4-BE49-F238E27FC236}">
              <a16:creationId xmlns:a16="http://schemas.microsoft.com/office/drawing/2014/main" id="{00000000-0008-0000-04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3" name="Text Box 19">
          <a:extLst>
            <a:ext uri="{FF2B5EF4-FFF2-40B4-BE49-F238E27FC236}">
              <a16:creationId xmlns:a16="http://schemas.microsoft.com/office/drawing/2014/main" id="{00000000-0008-0000-04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13</xdr:row>
      <xdr:rowOff>504825</xdr:rowOff>
    </xdr:from>
    <xdr:ext cx="95250" cy="442269"/>
    <xdr:sp macro="" textlink="">
      <xdr:nvSpPr>
        <xdr:cNvPr id="74" name="Text Box 15">
          <a:extLst>
            <a:ext uri="{FF2B5EF4-FFF2-40B4-BE49-F238E27FC236}">
              <a16:creationId xmlns:a16="http://schemas.microsoft.com/office/drawing/2014/main" id="{00000000-0008-0000-0400-00004A000000}"/>
            </a:ext>
          </a:extLst>
        </xdr:cNvPr>
        <xdr:cNvSpPr txBox="1">
          <a:spLocks noChangeArrowheads="1"/>
        </xdr:cNvSpPr>
      </xdr:nvSpPr>
      <xdr:spPr bwMode="auto">
        <a:xfrm>
          <a:off x="9374909"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5" name="Text Box 15">
          <a:extLst>
            <a:ext uri="{FF2B5EF4-FFF2-40B4-BE49-F238E27FC236}">
              <a16:creationId xmlns:a16="http://schemas.microsoft.com/office/drawing/2014/main" id="{00000000-0008-0000-04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6" name="Text Box 15">
          <a:extLst>
            <a:ext uri="{FF2B5EF4-FFF2-40B4-BE49-F238E27FC236}">
              <a16:creationId xmlns:a16="http://schemas.microsoft.com/office/drawing/2014/main" id="{00000000-0008-0000-04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7" name="Text Box 15">
          <a:extLst>
            <a:ext uri="{FF2B5EF4-FFF2-40B4-BE49-F238E27FC236}">
              <a16:creationId xmlns:a16="http://schemas.microsoft.com/office/drawing/2014/main" id="{00000000-0008-0000-04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8" name="Text Box 15">
          <a:extLst>
            <a:ext uri="{FF2B5EF4-FFF2-40B4-BE49-F238E27FC236}">
              <a16:creationId xmlns:a16="http://schemas.microsoft.com/office/drawing/2014/main" id="{00000000-0008-0000-04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9" name="Text Box 15">
          <a:extLst>
            <a:ext uri="{FF2B5EF4-FFF2-40B4-BE49-F238E27FC236}">
              <a16:creationId xmlns:a16="http://schemas.microsoft.com/office/drawing/2014/main" id="{00000000-0008-0000-04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0" name="Text Box 15">
          <a:extLst>
            <a:ext uri="{FF2B5EF4-FFF2-40B4-BE49-F238E27FC236}">
              <a16:creationId xmlns:a16="http://schemas.microsoft.com/office/drawing/2014/main" id="{00000000-0008-0000-04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1" name="Text Box 15">
          <a:extLst>
            <a:ext uri="{FF2B5EF4-FFF2-40B4-BE49-F238E27FC236}">
              <a16:creationId xmlns:a16="http://schemas.microsoft.com/office/drawing/2014/main" id="{00000000-0008-0000-04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2" name="Text Box 15">
          <a:extLst>
            <a:ext uri="{FF2B5EF4-FFF2-40B4-BE49-F238E27FC236}">
              <a16:creationId xmlns:a16="http://schemas.microsoft.com/office/drawing/2014/main" id="{00000000-0008-0000-04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3" name="Text Box 15">
          <a:extLst>
            <a:ext uri="{FF2B5EF4-FFF2-40B4-BE49-F238E27FC236}">
              <a16:creationId xmlns:a16="http://schemas.microsoft.com/office/drawing/2014/main" id="{00000000-0008-0000-04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4" name="Text Box 15">
          <a:extLst>
            <a:ext uri="{FF2B5EF4-FFF2-40B4-BE49-F238E27FC236}">
              <a16:creationId xmlns:a16="http://schemas.microsoft.com/office/drawing/2014/main" id="{00000000-0008-0000-04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5" name="Text Box 15">
          <a:extLst>
            <a:ext uri="{FF2B5EF4-FFF2-40B4-BE49-F238E27FC236}">
              <a16:creationId xmlns:a16="http://schemas.microsoft.com/office/drawing/2014/main" id="{00000000-0008-0000-04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6" name="Text Box 15">
          <a:extLst>
            <a:ext uri="{FF2B5EF4-FFF2-40B4-BE49-F238E27FC236}">
              <a16:creationId xmlns:a16="http://schemas.microsoft.com/office/drawing/2014/main" id="{00000000-0008-0000-04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7" name="Text Box 15">
          <a:extLst>
            <a:ext uri="{FF2B5EF4-FFF2-40B4-BE49-F238E27FC236}">
              <a16:creationId xmlns:a16="http://schemas.microsoft.com/office/drawing/2014/main" id="{00000000-0008-0000-04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8" name="Text Box 15">
          <a:extLst>
            <a:ext uri="{FF2B5EF4-FFF2-40B4-BE49-F238E27FC236}">
              <a16:creationId xmlns:a16="http://schemas.microsoft.com/office/drawing/2014/main" id="{00000000-0008-0000-04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89" name="Text Box 16">
          <a:extLst>
            <a:ext uri="{FF2B5EF4-FFF2-40B4-BE49-F238E27FC236}">
              <a16:creationId xmlns:a16="http://schemas.microsoft.com/office/drawing/2014/main" id="{00000000-0008-0000-04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0" name="Text Box 17">
          <a:extLst>
            <a:ext uri="{FF2B5EF4-FFF2-40B4-BE49-F238E27FC236}">
              <a16:creationId xmlns:a16="http://schemas.microsoft.com/office/drawing/2014/main" id="{00000000-0008-0000-04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1" name="Text Box 18">
          <a:extLst>
            <a:ext uri="{FF2B5EF4-FFF2-40B4-BE49-F238E27FC236}">
              <a16:creationId xmlns:a16="http://schemas.microsoft.com/office/drawing/2014/main" id="{00000000-0008-0000-04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2" name="Text Box 19">
          <a:extLst>
            <a:ext uri="{FF2B5EF4-FFF2-40B4-BE49-F238E27FC236}">
              <a16:creationId xmlns:a16="http://schemas.microsoft.com/office/drawing/2014/main" id="{00000000-0008-0000-04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93" name="Text Box 15">
          <a:extLst>
            <a:ext uri="{FF2B5EF4-FFF2-40B4-BE49-F238E27FC236}">
              <a16:creationId xmlns:a16="http://schemas.microsoft.com/office/drawing/2014/main" id="{00000000-0008-0000-04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4" name="Text Box 16">
          <a:extLst>
            <a:ext uri="{FF2B5EF4-FFF2-40B4-BE49-F238E27FC236}">
              <a16:creationId xmlns:a16="http://schemas.microsoft.com/office/drawing/2014/main" id="{00000000-0008-0000-04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5" name="Text Box 17">
          <a:extLst>
            <a:ext uri="{FF2B5EF4-FFF2-40B4-BE49-F238E27FC236}">
              <a16:creationId xmlns:a16="http://schemas.microsoft.com/office/drawing/2014/main" id="{00000000-0008-0000-04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6" name="Text Box 18">
          <a:extLst>
            <a:ext uri="{FF2B5EF4-FFF2-40B4-BE49-F238E27FC236}">
              <a16:creationId xmlns:a16="http://schemas.microsoft.com/office/drawing/2014/main" id="{00000000-0008-0000-04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7" name="Text Box 19">
          <a:extLst>
            <a:ext uri="{FF2B5EF4-FFF2-40B4-BE49-F238E27FC236}">
              <a16:creationId xmlns:a16="http://schemas.microsoft.com/office/drawing/2014/main" id="{00000000-0008-0000-04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98" name="Text Box 15">
          <a:extLst>
            <a:ext uri="{FF2B5EF4-FFF2-40B4-BE49-F238E27FC236}">
              <a16:creationId xmlns:a16="http://schemas.microsoft.com/office/drawing/2014/main" id="{00000000-0008-0000-04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99" name="Text Box 15">
          <a:extLst>
            <a:ext uri="{FF2B5EF4-FFF2-40B4-BE49-F238E27FC236}">
              <a16:creationId xmlns:a16="http://schemas.microsoft.com/office/drawing/2014/main" id="{00000000-0008-0000-04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0" name="Text Box 15">
          <a:extLst>
            <a:ext uri="{FF2B5EF4-FFF2-40B4-BE49-F238E27FC236}">
              <a16:creationId xmlns:a16="http://schemas.microsoft.com/office/drawing/2014/main" id="{00000000-0008-0000-04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01" name="Text Box 15">
          <a:extLst>
            <a:ext uri="{FF2B5EF4-FFF2-40B4-BE49-F238E27FC236}">
              <a16:creationId xmlns:a16="http://schemas.microsoft.com/office/drawing/2014/main" id="{00000000-0008-0000-04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02" name="Text Box 15">
          <a:extLst>
            <a:ext uri="{FF2B5EF4-FFF2-40B4-BE49-F238E27FC236}">
              <a16:creationId xmlns:a16="http://schemas.microsoft.com/office/drawing/2014/main" id="{00000000-0008-0000-04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103" name="Text Box 15">
          <a:extLst>
            <a:ext uri="{FF2B5EF4-FFF2-40B4-BE49-F238E27FC236}">
              <a16:creationId xmlns:a16="http://schemas.microsoft.com/office/drawing/2014/main" id="{00000000-0008-0000-04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104" name="Text Box 15">
          <a:extLst>
            <a:ext uri="{FF2B5EF4-FFF2-40B4-BE49-F238E27FC236}">
              <a16:creationId xmlns:a16="http://schemas.microsoft.com/office/drawing/2014/main" id="{00000000-0008-0000-04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5" name="Text Box 15">
          <a:extLst>
            <a:ext uri="{FF2B5EF4-FFF2-40B4-BE49-F238E27FC236}">
              <a16:creationId xmlns:a16="http://schemas.microsoft.com/office/drawing/2014/main" id="{00000000-0008-0000-04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6" name="Text Box 15">
          <a:extLst>
            <a:ext uri="{FF2B5EF4-FFF2-40B4-BE49-F238E27FC236}">
              <a16:creationId xmlns:a16="http://schemas.microsoft.com/office/drawing/2014/main" id="{00000000-0008-0000-04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7" name="Text Box 15">
          <a:extLst>
            <a:ext uri="{FF2B5EF4-FFF2-40B4-BE49-F238E27FC236}">
              <a16:creationId xmlns:a16="http://schemas.microsoft.com/office/drawing/2014/main" id="{00000000-0008-0000-04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8" name="Text Box 15">
          <a:extLst>
            <a:ext uri="{FF2B5EF4-FFF2-40B4-BE49-F238E27FC236}">
              <a16:creationId xmlns:a16="http://schemas.microsoft.com/office/drawing/2014/main" id="{00000000-0008-0000-04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9" name="Text Box 15">
          <a:extLst>
            <a:ext uri="{FF2B5EF4-FFF2-40B4-BE49-F238E27FC236}">
              <a16:creationId xmlns:a16="http://schemas.microsoft.com/office/drawing/2014/main" id="{00000000-0008-0000-04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10" name="Text Box 15">
          <a:extLst>
            <a:ext uri="{FF2B5EF4-FFF2-40B4-BE49-F238E27FC236}">
              <a16:creationId xmlns:a16="http://schemas.microsoft.com/office/drawing/2014/main" id="{00000000-0008-0000-04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11" name="Text Box 15">
          <a:extLst>
            <a:ext uri="{FF2B5EF4-FFF2-40B4-BE49-F238E27FC236}">
              <a16:creationId xmlns:a16="http://schemas.microsoft.com/office/drawing/2014/main" id="{00000000-0008-0000-04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2" name="Text Box 15">
          <a:extLst>
            <a:ext uri="{FF2B5EF4-FFF2-40B4-BE49-F238E27FC236}">
              <a16:creationId xmlns:a16="http://schemas.microsoft.com/office/drawing/2014/main" id="{00000000-0008-0000-04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3" name="Text Box 15">
          <a:extLst>
            <a:ext uri="{FF2B5EF4-FFF2-40B4-BE49-F238E27FC236}">
              <a16:creationId xmlns:a16="http://schemas.microsoft.com/office/drawing/2014/main" id="{00000000-0008-0000-04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4" name="Text Box 15">
          <a:extLst>
            <a:ext uri="{FF2B5EF4-FFF2-40B4-BE49-F238E27FC236}">
              <a16:creationId xmlns:a16="http://schemas.microsoft.com/office/drawing/2014/main" id="{00000000-0008-0000-04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5" name="Text Box 15">
          <a:extLst>
            <a:ext uri="{FF2B5EF4-FFF2-40B4-BE49-F238E27FC236}">
              <a16:creationId xmlns:a16="http://schemas.microsoft.com/office/drawing/2014/main" id="{00000000-0008-0000-04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6" name="Text Box 15">
          <a:extLst>
            <a:ext uri="{FF2B5EF4-FFF2-40B4-BE49-F238E27FC236}">
              <a16:creationId xmlns:a16="http://schemas.microsoft.com/office/drawing/2014/main" id="{00000000-0008-0000-04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7" name="Text Box 15">
          <a:extLst>
            <a:ext uri="{FF2B5EF4-FFF2-40B4-BE49-F238E27FC236}">
              <a16:creationId xmlns:a16="http://schemas.microsoft.com/office/drawing/2014/main" id="{00000000-0008-0000-04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8" name="Text Box 15">
          <a:extLst>
            <a:ext uri="{FF2B5EF4-FFF2-40B4-BE49-F238E27FC236}">
              <a16:creationId xmlns:a16="http://schemas.microsoft.com/office/drawing/2014/main" id="{00000000-0008-0000-04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19" name="Text Box 15">
          <a:extLst>
            <a:ext uri="{FF2B5EF4-FFF2-40B4-BE49-F238E27FC236}">
              <a16:creationId xmlns:a16="http://schemas.microsoft.com/office/drawing/2014/main" id="{00000000-0008-0000-04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0" name="Text Box 15">
          <a:extLst>
            <a:ext uri="{FF2B5EF4-FFF2-40B4-BE49-F238E27FC236}">
              <a16:creationId xmlns:a16="http://schemas.microsoft.com/office/drawing/2014/main" id="{00000000-0008-0000-04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1" name="Text Box 15">
          <a:extLst>
            <a:ext uri="{FF2B5EF4-FFF2-40B4-BE49-F238E27FC236}">
              <a16:creationId xmlns:a16="http://schemas.microsoft.com/office/drawing/2014/main" id="{00000000-0008-0000-04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2" name="Text Box 15">
          <a:extLst>
            <a:ext uri="{FF2B5EF4-FFF2-40B4-BE49-F238E27FC236}">
              <a16:creationId xmlns:a16="http://schemas.microsoft.com/office/drawing/2014/main" id="{00000000-0008-0000-04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3" name="Text Box 15">
          <a:extLst>
            <a:ext uri="{FF2B5EF4-FFF2-40B4-BE49-F238E27FC236}">
              <a16:creationId xmlns:a16="http://schemas.microsoft.com/office/drawing/2014/main" id="{00000000-0008-0000-04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4" name="Text Box 15">
          <a:extLst>
            <a:ext uri="{FF2B5EF4-FFF2-40B4-BE49-F238E27FC236}">
              <a16:creationId xmlns:a16="http://schemas.microsoft.com/office/drawing/2014/main" id="{00000000-0008-0000-04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5" name="Text Box 15">
          <a:extLst>
            <a:ext uri="{FF2B5EF4-FFF2-40B4-BE49-F238E27FC236}">
              <a16:creationId xmlns:a16="http://schemas.microsoft.com/office/drawing/2014/main" id="{00000000-0008-0000-04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6" name="Text Box 15">
          <a:extLst>
            <a:ext uri="{FF2B5EF4-FFF2-40B4-BE49-F238E27FC236}">
              <a16:creationId xmlns:a16="http://schemas.microsoft.com/office/drawing/2014/main" id="{00000000-0008-0000-04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7" name="Text Box 15">
          <a:extLst>
            <a:ext uri="{FF2B5EF4-FFF2-40B4-BE49-F238E27FC236}">
              <a16:creationId xmlns:a16="http://schemas.microsoft.com/office/drawing/2014/main" id="{00000000-0008-0000-04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8" name="Text Box 15">
          <a:extLst>
            <a:ext uri="{FF2B5EF4-FFF2-40B4-BE49-F238E27FC236}">
              <a16:creationId xmlns:a16="http://schemas.microsoft.com/office/drawing/2014/main" id="{00000000-0008-0000-04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9" name="Text Box 15">
          <a:extLst>
            <a:ext uri="{FF2B5EF4-FFF2-40B4-BE49-F238E27FC236}">
              <a16:creationId xmlns:a16="http://schemas.microsoft.com/office/drawing/2014/main" id="{00000000-0008-0000-04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0" name="Text Box 15">
          <a:extLst>
            <a:ext uri="{FF2B5EF4-FFF2-40B4-BE49-F238E27FC236}">
              <a16:creationId xmlns:a16="http://schemas.microsoft.com/office/drawing/2014/main" id="{00000000-0008-0000-04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1" name="Text Box 15">
          <a:extLst>
            <a:ext uri="{FF2B5EF4-FFF2-40B4-BE49-F238E27FC236}">
              <a16:creationId xmlns:a16="http://schemas.microsoft.com/office/drawing/2014/main" id="{00000000-0008-0000-04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2" name="Text Box 15">
          <a:extLst>
            <a:ext uri="{FF2B5EF4-FFF2-40B4-BE49-F238E27FC236}">
              <a16:creationId xmlns:a16="http://schemas.microsoft.com/office/drawing/2014/main" id="{00000000-0008-0000-04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3" name="Text Box 15">
          <a:extLst>
            <a:ext uri="{FF2B5EF4-FFF2-40B4-BE49-F238E27FC236}">
              <a16:creationId xmlns:a16="http://schemas.microsoft.com/office/drawing/2014/main" id="{00000000-0008-0000-04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4" name="Text Box 15">
          <a:extLst>
            <a:ext uri="{FF2B5EF4-FFF2-40B4-BE49-F238E27FC236}">
              <a16:creationId xmlns:a16="http://schemas.microsoft.com/office/drawing/2014/main" id="{00000000-0008-0000-04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5" name="Text Box 15">
          <a:extLst>
            <a:ext uri="{FF2B5EF4-FFF2-40B4-BE49-F238E27FC236}">
              <a16:creationId xmlns:a16="http://schemas.microsoft.com/office/drawing/2014/main" id="{00000000-0008-0000-04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6" name="Text Box 15">
          <a:extLst>
            <a:ext uri="{FF2B5EF4-FFF2-40B4-BE49-F238E27FC236}">
              <a16:creationId xmlns:a16="http://schemas.microsoft.com/office/drawing/2014/main" id="{00000000-0008-0000-04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7" name="Text Box 15">
          <a:extLst>
            <a:ext uri="{FF2B5EF4-FFF2-40B4-BE49-F238E27FC236}">
              <a16:creationId xmlns:a16="http://schemas.microsoft.com/office/drawing/2014/main" id="{00000000-0008-0000-04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8" name="Text Box 15">
          <a:extLst>
            <a:ext uri="{FF2B5EF4-FFF2-40B4-BE49-F238E27FC236}">
              <a16:creationId xmlns:a16="http://schemas.microsoft.com/office/drawing/2014/main" id="{00000000-0008-0000-04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9" name="Text Box 15">
          <a:extLst>
            <a:ext uri="{FF2B5EF4-FFF2-40B4-BE49-F238E27FC236}">
              <a16:creationId xmlns:a16="http://schemas.microsoft.com/office/drawing/2014/main" id="{00000000-0008-0000-04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40" name="Text Box 15">
          <a:extLst>
            <a:ext uri="{FF2B5EF4-FFF2-40B4-BE49-F238E27FC236}">
              <a16:creationId xmlns:a16="http://schemas.microsoft.com/office/drawing/2014/main" id="{00000000-0008-0000-04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1" name="Text Box 15">
          <a:extLst>
            <a:ext uri="{FF2B5EF4-FFF2-40B4-BE49-F238E27FC236}">
              <a16:creationId xmlns:a16="http://schemas.microsoft.com/office/drawing/2014/main" id="{00000000-0008-0000-04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2" name="Text Box 15">
          <a:extLst>
            <a:ext uri="{FF2B5EF4-FFF2-40B4-BE49-F238E27FC236}">
              <a16:creationId xmlns:a16="http://schemas.microsoft.com/office/drawing/2014/main" id="{00000000-0008-0000-04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3" name="Text Box 15">
          <a:extLst>
            <a:ext uri="{FF2B5EF4-FFF2-40B4-BE49-F238E27FC236}">
              <a16:creationId xmlns:a16="http://schemas.microsoft.com/office/drawing/2014/main" id="{00000000-0008-0000-04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4" name="Text Box 15">
          <a:extLst>
            <a:ext uri="{FF2B5EF4-FFF2-40B4-BE49-F238E27FC236}">
              <a16:creationId xmlns:a16="http://schemas.microsoft.com/office/drawing/2014/main" id="{00000000-0008-0000-04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5" name="Text Box 15">
          <a:extLst>
            <a:ext uri="{FF2B5EF4-FFF2-40B4-BE49-F238E27FC236}">
              <a16:creationId xmlns:a16="http://schemas.microsoft.com/office/drawing/2014/main" id="{00000000-0008-0000-04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6" name="Text Box 15">
          <a:extLst>
            <a:ext uri="{FF2B5EF4-FFF2-40B4-BE49-F238E27FC236}">
              <a16:creationId xmlns:a16="http://schemas.microsoft.com/office/drawing/2014/main" id="{00000000-0008-0000-04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7" name="Text Box 15">
          <a:extLst>
            <a:ext uri="{FF2B5EF4-FFF2-40B4-BE49-F238E27FC236}">
              <a16:creationId xmlns:a16="http://schemas.microsoft.com/office/drawing/2014/main" id="{00000000-0008-0000-04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48" name="Text Box 15">
          <a:extLst>
            <a:ext uri="{FF2B5EF4-FFF2-40B4-BE49-F238E27FC236}">
              <a16:creationId xmlns:a16="http://schemas.microsoft.com/office/drawing/2014/main" id="{00000000-0008-0000-04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49" name="Text Box 15">
          <a:extLst>
            <a:ext uri="{FF2B5EF4-FFF2-40B4-BE49-F238E27FC236}">
              <a16:creationId xmlns:a16="http://schemas.microsoft.com/office/drawing/2014/main" id="{00000000-0008-0000-04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0" name="Text Box 15">
          <a:extLst>
            <a:ext uri="{FF2B5EF4-FFF2-40B4-BE49-F238E27FC236}">
              <a16:creationId xmlns:a16="http://schemas.microsoft.com/office/drawing/2014/main" id="{00000000-0008-0000-04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1" name="Text Box 15">
          <a:extLst>
            <a:ext uri="{FF2B5EF4-FFF2-40B4-BE49-F238E27FC236}">
              <a16:creationId xmlns:a16="http://schemas.microsoft.com/office/drawing/2014/main" id="{00000000-0008-0000-04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2" name="Text Box 15">
          <a:extLst>
            <a:ext uri="{FF2B5EF4-FFF2-40B4-BE49-F238E27FC236}">
              <a16:creationId xmlns:a16="http://schemas.microsoft.com/office/drawing/2014/main" id="{00000000-0008-0000-04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3" name="Text Box 15">
          <a:extLst>
            <a:ext uri="{FF2B5EF4-FFF2-40B4-BE49-F238E27FC236}">
              <a16:creationId xmlns:a16="http://schemas.microsoft.com/office/drawing/2014/main" id="{00000000-0008-0000-04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4" name="Text Box 15">
          <a:extLst>
            <a:ext uri="{FF2B5EF4-FFF2-40B4-BE49-F238E27FC236}">
              <a16:creationId xmlns:a16="http://schemas.microsoft.com/office/drawing/2014/main" id="{00000000-0008-0000-04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5" name="Text Box 15">
          <a:extLst>
            <a:ext uri="{FF2B5EF4-FFF2-40B4-BE49-F238E27FC236}">
              <a16:creationId xmlns:a16="http://schemas.microsoft.com/office/drawing/2014/main" id="{00000000-0008-0000-04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6" name="Text Box 15">
          <a:extLst>
            <a:ext uri="{FF2B5EF4-FFF2-40B4-BE49-F238E27FC236}">
              <a16:creationId xmlns:a16="http://schemas.microsoft.com/office/drawing/2014/main" id="{00000000-0008-0000-04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7" name="Text Box 15">
          <a:extLst>
            <a:ext uri="{FF2B5EF4-FFF2-40B4-BE49-F238E27FC236}">
              <a16:creationId xmlns:a16="http://schemas.microsoft.com/office/drawing/2014/main" id="{00000000-0008-0000-04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8" name="Text Box 15">
          <a:extLst>
            <a:ext uri="{FF2B5EF4-FFF2-40B4-BE49-F238E27FC236}">
              <a16:creationId xmlns:a16="http://schemas.microsoft.com/office/drawing/2014/main" id="{00000000-0008-0000-04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9" name="Text Box 15">
          <a:extLst>
            <a:ext uri="{FF2B5EF4-FFF2-40B4-BE49-F238E27FC236}">
              <a16:creationId xmlns:a16="http://schemas.microsoft.com/office/drawing/2014/main" id="{00000000-0008-0000-04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0" name="Text Box 15">
          <a:extLst>
            <a:ext uri="{FF2B5EF4-FFF2-40B4-BE49-F238E27FC236}">
              <a16:creationId xmlns:a16="http://schemas.microsoft.com/office/drawing/2014/main" id="{00000000-0008-0000-04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1" name="Text Box 15">
          <a:extLst>
            <a:ext uri="{FF2B5EF4-FFF2-40B4-BE49-F238E27FC236}">
              <a16:creationId xmlns:a16="http://schemas.microsoft.com/office/drawing/2014/main" id="{00000000-0008-0000-04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2" name="Text Box 15">
          <a:extLst>
            <a:ext uri="{FF2B5EF4-FFF2-40B4-BE49-F238E27FC236}">
              <a16:creationId xmlns:a16="http://schemas.microsoft.com/office/drawing/2014/main" id="{00000000-0008-0000-04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3" name="Text Box 15">
          <a:extLst>
            <a:ext uri="{FF2B5EF4-FFF2-40B4-BE49-F238E27FC236}">
              <a16:creationId xmlns:a16="http://schemas.microsoft.com/office/drawing/2014/main" id="{00000000-0008-0000-04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4" name="Text Box 15">
          <a:extLst>
            <a:ext uri="{FF2B5EF4-FFF2-40B4-BE49-F238E27FC236}">
              <a16:creationId xmlns:a16="http://schemas.microsoft.com/office/drawing/2014/main" id="{00000000-0008-0000-04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5" name="Text Box 15">
          <a:extLst>
            <a:ext uri="{FF2B5EF4-FFF2-40B4-BE49-F238E27FC236}">
              <a16:creationId xmlns:a16="http://schemas.microsoft.com/office/drawing/2014/main" id="{00000000-0008-0000-04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6" name="Text Box 15">
          <a:extLst>
            <a:ext uri="{FF2B5EF4-FFF2-40B4-BE49-F238E27FC236}">
              <a16:creationId xmlns:a16="http://schemas.microsoft.com/office/drawing/2014/main" id="{00000000-0008-0000-04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7" name="Text Box 15">
          <a:extLst>
            <a:ext uri="{FF2B5EF4-FFF2-40B4-BE49-F238E27FC236}">
              <a16:creationId xmlns:a16="http://schemas.microsoft.com/office/drawing/2014/main" id="{00000000-0008-0000-04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8" name="Text Box 15">
          <a:extLst>
            <a:ext uri="{FF2B5EF4-FFF2-40B4-BE49-F238E27FC236}">
              <a16:creationId xmlns:a16="http://schemas.microsoft.com/office/drawing/2014/main" id="{00000000-0008-0000-04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9" name="Text Box 15">
          <a:extLst>
            <a:ext uri="{FF2B5EF4-FFF2-40B4-BE49-F238E27FC236}">
              <a16:creationId xmlns:a16="http://schemas.microsoft.com/office/drawing/2014/main" id="{00000000-0008-0000-04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0" name="Text Box 15">
          <a:extLst>
            <a:ext uri="{FF2B5EF4-FFF2-40B4-BE49-F238E27FC236}">
              <a16:creationId xmlns:a16="http://schemas.microsoft.com/office/drawing/2014/main" id="{00000000-0008-0000-04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1" name="Text Box 15">
          <a:extLst>
            <a:ext uri="{FF2B5EF4-FFF2-40B4-BE49-F238E27FC236}">
              <a16:creationId xmlns:a16="http://schemas.microsoft.com/office/drawing/2014/main" id="{00000000-0008-0000-04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2" name="Text Box 15">
          <a:extLst>
            <a:ext uri="{FF2B5EF4-FFF2-40B4-BE49-F238E27FC236}">
              <a16:creationId xmlns:a16="http://schemas.microsoft.com/office/drawing/2014/main" id="{00000000-0008-0000-04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3" name="Text Box 15">
          <a:extLst>
            <a:ext uri="{FF2B5EF4-FFF2-40B4-BE49-F238E27FC236}">
              <a16:creationId xmlns:a16="http://schemas.microsoft.com/office/drawing/2014/main" id="{00000000-0008-0000-04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4" name="Text Box 15">
          <a:extLst>
            <a:ext uri="{FF2B5EF4-FFF2-40B4-BE49-F238E27FC236}">
              <a16:creationId xmlns:a16="http://schemas.microsoft.com/office/drawing/2014/main" id="{00000000-0008-0000-04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5" name="Text Box 15">
          <a:extLst>
            <a:ext uri="{FF2B5EF4-FFF2-40B4-BE49-F238E27FC236}">
              <a16:creationId xmlns:a16="http://schemas.microsoft.com/office/drawing/2014/main" id="{00000000-0008-0000-04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6" name="Text Box 15">
          <a:extLst>
            <a:ext uri="{FF2B5EF4-FFF2-40B4-BE49-F238E27FC236}">
              <a16:creationId xmlns:a16="http://schemas.microsoft.com/office/drawing/2014/main" id="{00000000-0008-0000-04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7" name="Text Box 15">
          <a:extLst>
            <a:ext uri="{FF2B5EF4-FFF2-40B4-BE49-F238E27FC236}">
              <a16:creationId xmlns:a16="http://schemas.microsoft.com/office/drawing/2014/main" id="{00000000-0008-0000-04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8" name="Text Box 15">
          <a:extLst>
            <a:ext uri="{FF2B5EF4-FFF2-40B4-BE49-F238E27FC236}">
              <a16:creationId xmlns:a16="http://schemas.microsoft.com/office/drawing/2014/main" id="{00000000-0008-0000-04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9" name="Text Box 15">
          <a:extLst>
            <a:ext uri="{FF2B5EF4-FFF2-40B4-BE49-F238E27FC236}">
              <a16:creationId xmlns:a16="http://schemas.microsoft.com/office/drawing/2014/main" id="{00000000-0008-0000-04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0" name="Text Box 15">
          <a:extLst>
            <a:ext uri="{FF2B5EF4-FFF2-40B4-BE49-F238E27FC236}">
              <a16:creationId xmlns:a16="http://schemas.microsoft.com/office/drawing/2014/main" id="{00000000-0008-0000-04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1" name="Text Box 15">
          <a:extLst>
            <a:ext uri="{FF2B5EF4-FFF2-40B4-BE49-F238E27FC236}">
              <a16:creationId xmlns:a16="http://schemas.microsoft.com/office/drawing/2014/main" id="{00000000-0008-0000-04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2" name="Text Box 15">
          <a:extLst>
            <a:ext uri="{FF2B5EF4-FFF2-40B4-BE49-F238E27FC236}">
              <a16:creationId xmlns:a16="http://schemas.microsoft.com/office/drawing/2014/main" id="{00000000-0008-0000-04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3" name="Text Box 15">
          <a:extLst>
            <a:ext uri="{FF2B5EF4-FFF2-40B4-BE49-F238E27FC236}">
              <a16:creationId xmlns:a16="http://schemas.microsoft.com/office/drawing/2014/main" id="{00000000-0008-0000-04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4" name="Text Box 15">
          <a:extLst>
            <a:ext uri="{FF2B5EF4-FFF2-40B4-BE49-F238E27FC236}">
              <a16:creationId xmlns:a16="http://schemas.microsoft.com/office/drawing/2014/main" id="{00000000-0008-0000-04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5" name="Text Box 15">
          <a:extLst>
            <a:ext uri="{FF2B5EF4-FFF2-40B4-BE49-F238E27FC236}">
              <a16:creationId xmlns:a16="http://schemas.microsoft.com/office/drawing/2014/main" id="{00000000-0008-0000-04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6" name="Text Box 15">
          <a:extLst>
            <a:ext uri="{FF2B5EF4-FFF2-40B4-BE49-F238E27FC236}">
              <a16:creationId xmlns:a16="http://schemas.microsoft.com/office/drawing/2014/main" id="{00000000-0008-0000-04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7" name="Text Box 15">
          <a:extLst>
            <a:ext uri="{FF2B5EF4-FFF2-40B4-BE49-F238E27FC236}">
              <a16:creationId xmlns:a16="http://schemas.microsoft.com/office/drawing/2014/main" id="{00000000-0008-0000-04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8" name="Text Box 15">
          <a:extLst>
            <a:ext uri="{FF2B5EF4-FFF2-40B4-BE49-F238E27FC236}">
              <a16:creationId xmlns:a16="http://schemas.microsoft.com/office/drawing/2014/main" id="{00000000-0008-0000-04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9" name="Text Box 15">
          <a:extLst>
            <a:ext uri="{FF2B5EF4-FFF2-40B4-BE49-F238E27FC236}">
              <a16:creationId xmlns:a16="http://schemas.microsoft.com/office/drawing/2014/main" id="{00000000-0008-0000-04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90" name="Text Box 15">
          <a:extLst>
            <a:ext uri="{FF2B5EF4-FFF2-40B4-BE49-F238E27FC236}">
              <a16:creationId xmlns:a16="http://schemas.microsoft.com/office/drawing/2014/main" id="{00000000-0008-0000-04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1" name="Text Box 15">
          <a:extLst>
            <a:ext uri="{FF2B5EF4-FFF2-40B4-BE49-F238E27FC236}">
              <a16:creationId xmlns:a16="http://schemas.microsoft.com/office/drawing/2014/main" id="{00000000-0008-0000-04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2" name="Text Box 15">
          <a:extLst>
            <a:ext uri="{FF2B5EF4-FFF2-40B4-BE49-F238E27FC236}">
              <a16:creationId xmlns:a16="http://schemas.microsoft.com/office/drawing/2014/main" id="{00000000-0008-0000-04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93" name="Text Box 15">
          <a:extLst>
            <a:ext uri="{FF2B5EF4-FFF2-40B4-BE49-F238E27FC236}">
              <a16:creationId xmlns:a16="http://schemas.microsoft.com/office/drawing/2014/main" id="{00000000-0008-0000-04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94" name="Text Box 15">
          <a:extLst>
            <a:ext uri="{FF2B5EF4-FFF2-40B4-BE49-F238E27FC236}">
              <a16:creationId xmlns:a16="http://schemas.microsoft.com/office/drawing/2014/main" id="{00000000-0008-0000-04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5" name="Text Box 15">
          <a:extLst>
            <a:ext uri="{FF2B5EF4-FFF2-40B4-BE49-F238E27FC236}">
              <a16:creationId xmlns:a16="http://schemas.microsoft.com/office/drawing/2014/main" id="{00000000-0008-0000-04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6" name="Text Box 15">
          <a:extLst>
            <a:ext uri="{FF2B5EF4-FFF2-40B4-BE49-F238E27FC236}">
              <a16:creationId xmlns:a16="http://schemas.microsoft.com/office/drawing/2014/main" id="{00000000-0008-0000-04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7" name="Text Box 15">
          <a:extLst>
            <a:ext uri="{FF2B5EF4-FFF2-40B4-BE49-F238E27FC236}">
              <a16:creationId xmlns:a16="http://schemas.microsoft.com/office/drawing/2014/main" id="{00000000-0008-0000-04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8" name="Text Box 15">
          <a:extLst>
            <a:ext uri="{FF2B5EF4-FFF2-40B4-BE49-F238E27FC236}">
              <a16:creationId xmlns:a16="http://schemas.microsoft.com/office/drawing/2014/main" id="{00000000-0008-0000-04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9" name="Text Box 15">
          <a:extLst>
            <a:ext uri="{FF2B5EF4-FFF2-40B4-BE49-F238E27FC236}">
              <a16:creationId xmlns:a16="http://schemas.microsoft.com/office/drawing/2014/main" id="{00000000-0008-0000-04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0" name="Text Box 15">
          <a:extLst>
            <a:ext uri="{FF2B5EF4-FFF2-40B4-BE49-F238E27FC236}">
              <a16:creationId xmlns:a16="http://schemas.microsoft.com/office/drawing/2014/main" id="{00000000-0008-0000-04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1" name="Text Box 15">
          <a:extLst>
            <a:ext uri="{FF2B5EF4-FFF2-40B4-BE49-F238E27FC236}">
              <a16:creationId xmlns:a16="http://schemas.microsoft.com/office/drawing/2014/main" id="{00000000-0008-0000-04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2" name="Text Box 15">
          <a:extLst>
            <a:ext uri="{FF2B5EF4-FFF2-40B4-BE49-F238E27FC236}">
              <a16:creationId xmlns:a16="http://schemas.microsoft.com/office/drawing/2014/main" id="{00000000-0008-0000-04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3" name="Text Box 15">
          <a:extLst>
            <a:ext uri="{FF2B5EF4-FFF2-40B4-BE49-F238E27FC236}">
              <a16:creationId xmlns:a16="http://schemas.microsoft.com/office/drawing/2014/main" id="{00000000-0008-0000-04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4" name="Text Box 15">
          <a:extLst>
            <a:ext uri="{FF2B5EF4-FFF2-40B4-BE49-F238E27FC236}">
              <a16:creationId xmlns:a16="http://schemas.microsoft.com/office/drawing/2014/main" id="{00000000-0008-0000-04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5" name="Text Box 15">
          <a:extLst>
            <a:ext uri="{FF2B5EF4-FFF2-40B4-BE49-F238E27FC236}">
              <a16:creationId xmlns:a16="http://schemas.microsoft.com/office/drawing/2014/main" id="{00000000-0008-0000-04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6" name="Text Box 15">
          <a:extLst>
            <a:ext uri="{FF2B5EF4-FFF2-40B4-BE49-F238E27FC236}">
              <a16:creationId xmlns:a16="http://schemas.microsoft.com/office/drawing/2014/main" id="{00000000-0008-0000-04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7" name="Text Box 15">
          <a:extLst>
            <a:ext uri="{FF2B5EF4-FFF2-40B4-BE49-F238E27FC236}">
              <a16:creationId xmlns:a16="http://schemas.microsoft.com/office/drawing/2014/main" id="{00000000-0008-0000-04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8" name="Text Box 15">
          <a:extLst>
            <a:ext uri="{FF2B5EF4-FFF2-40B4-BE49-F238E27FC236}">
              <a16:creationId xmlns:a16="http://schemas.microsoft.com/office/drawing/2014/main" id="{00000000-0008-0000-04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9" name="Text Box 15">
          <a:extLst>
            <a:ext uri="{FF2B5EF4-FFF2-40B4-BE49-F238E27FC236}">
              <a16:creationId xmlns:a16="http://schemas.microsoft.com/office/drawing/2014/main" id="{00000000-0008-0000-04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0" name="Text Box 15">
          <a:extLst>
            <a:ext uri="{FF2B5EF4-FFF2-40B4-BE49-F238E27FC236}">
              <a16:creationId xmlns:a16="http://schemas.microsoft.com/office/drawing/2014/main" id="{00000000-0008-0000-04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11" name="Text Box 15">
          <a:extLst>
            <a:ext uri="{FF2B5EF4-FFF2-40B4-BE49-F238E27FC236}">
              <a16:creationId xmlns:a16="http://schemas.microsoft.com/office/drawing/2014/main" id="{00000000-0008-0000-04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12" name="Text Box 15">
          <a:extLst>
            <a:ext uri="{FF2B5EF4-FFF2-40B4-BE49-F238E27FC236}">
              <a16:creationId xmlns:a16="http://schemas.microsoft.com/office/drawing/2014/main" id="{00000000-0008-0000-04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3" name="Text Box 15">
          <a:extLst>
            <a:ext uri="{FF2B5EF4-FFF2-40B4-BE49-F238E27FC236}">
              <a16:creationId xmlns:a16="http://schemas.microsoft.com/office/drawing/2014/main" id="{00000000-0008-0000-04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4" name="Text Box 15">
          <a:extLst>
            <a:ext uri="{FF2B5EF4-FFF2-40B4-BE49-F238E27FC236}">
              <a16:creationId xmlns:a16="http://schemas.microsoft.com/office/drawing/2014/main" id="{00000000-0008-0000-04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5" name="Text Box 15">
          <a:extLst>
            <a:ext uri="{FF2B5EF4-FFF2-40B4-BE49-F238E27FC236}">
              <a16:creationId xmlns:a16="http://schemas.microsoft.com/office/drawing/2014/main" id="{00000000-0008-0000-04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6" name="Text Box 15">
          <a:extLst>
            <a:ext uri="{FF2B5EF4-FFF2-40B4-BE49-F238E27FC236}">
              <a16:creationId xmlns:a16="http://schemas.microsoft.com/office/drawing/2014/main" id="{00000000-0008-0000-04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7" name="Text Box 15">
          <a:extLst>
            <a:ext uri="{FF2B5EF4-FFF2-40B4-BE49-F238E27FC236}">
              <a16:creationId xmlns:a16="http://schemas.microsoft.com/office/drawing/2014/main" id="{00000000-0008-0000-04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8" name="Text Box 15">
          <a:extLst>
            <a:ext uri="{FF2B5EF4-FFF2-40B4-BE49-F238E27FC236}">
              <a16:creationId xmlns:a16="http://schemas.microsoft.com/office/drawing/2014/main" id="{00000000-0008-0000-04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9" name="Text Box 15">
          <a:extLst>
            <a:ext uri="{FF2B5EF4-FFF2-40B4-BE49-F238E27FC236}">
              <a16:creationId xmlns:a16="http://schemas.microsoft.com/office/drawing/2014/main" id="{00000000-0008-0000-04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0" name="Text Box 15">
          <a:extLst>
            <a:ext uri="{FF2B5EF4-FFF2-40B4-BE49-F238E27FC236}">
              <a16:creationId xmlns:a16="http://schemas.microsoft.com/office/drawing/2014/main" id="{00000000-0008-0000-04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1" name="Text Box 15">
          <a:extLst>
            <a:ext uri="{FF2B5EF4-FFF2-40B4-BE49-F238E27FC236}">
              <a16:creationId xmlns:a16="http://schemas.microsoft.com/office/drawing/2014/main" id="{00000000-0008-0000-04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2" name="Text Box 15">
          <a:extLst>
            <a:ext uri="{FF2B5EF4-FFF2-40B4-BE49-F238E27FC236}">
              <a16:creationId xmlns:a16="http://schemas.microsoft.com/office/drawing/2014/main" id="{00000000-0008-0000-04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3" name="Text Box 15">
          <a:extLst>
            <a:ext uri="{FF2B5EF4-FFF2-40B4-BE49-F238E27FC236}">
              <a16:creationId xmlns:a16="http://schemas.microsoft.com/office/drawing/2014/main" id="{00000000-0008-0000-04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4" name="Text Box 15">
          <a:extLst>
            <a:ext uri="{FF2B5EF4-FFF2-40B4-BE49-F238E27FC236}">
              <a16:creationId xmlns:a16="http://schemas.microsoft.com/office/drawing/2014/main" id="{00000000-0008-0000-04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5" name="Text Box 15">
          <a:extLst>
            <a:ext uri="{FF2B5EF4-FFF2-40B4-BE49-F238E27FC236}">
              <a16:creationId xmlns:a16="http://schemas.microsoft.com/office/drawing/2014/main" id="{00000000-0008-0000-04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6" name="Text Box 15">
          <a:extLst>
            <a:ext uri="{FF2B5EF4-FFF2-40B4-BE49-F238E27FC236}">
              <a16:creationId xmlns:a16="http://schemas.microsoft.com/office/drawing/2014/main" id="{00000000-0008-0000-04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27" name="Text Box 15">
          <a:extLst>
            <a:ext uri="{FF2B5EF4-FFF2-40B4-BE49-F238E27FC236}">
              <a16:creationId xmlns:a16="http://schemas.microsoft.com/office/drawing/2014/main" id="{00000000-0008-0000-04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28" name="Text Box 15">
          <a:extLst>
            <a:ext uri="{FF2B5EF4-FFF2-40B4-BE49-F238E27FC236}">
              <a16:creationId xmlns:a16="http://schemas.microsoft.com/office/drawing/2014/main" id="{00000000-0008-0000-04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9" name="Text Box 15">
          <a:extLst>
            <a:ext uri="{FF2B5EF4-FFF2-40B4-BE49-F238E27FC236}">
              <a16:creationId xmlns:a16="http://schemas.microsoft.com/office/drawing/2014/main" id="{00000000-0008-0000-04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30" name="Text Box 15">
          <a:extLst>
            <a:ext uri="{FF2B5EF4-FFF2-40B4-BE49-F238E27FC236}">
              <a16:creationId xmlns:a16="http://schemas.microsoft.com/office/drawing/2014/main" id="{00000000-0008-0000-04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1" name="Text Box 15">
          <a:extLst>
            <a:ext uri="{FF2B5EF4-FFF2-40B4-BE49-F238E27FC236}">
              <a16:creationId xmlns:a16="http://schemas.microsoft.com/office/drawing/2014/main" id="{00000000-0008-0000-04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2" name="Text Box 15">
          <a:extLst>
            <a:ext uri="{FF2B5EF4-FFF2-40B4-BE49-F238E27FC236}">
              <a16:creationId xmlns:a16="http://schemas.microsoft.com/office/drawing/2014/main" id="{00000000-0008-0000-04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3" name="Text Box 15">
          <a:extLst>
            <a:ext uri="{FF2B5EF4-FFF2-40B4-BE49-F238E27FC236}">
              <a16:creationId xmlns:a16="http://schemas.microsoft.com/office/drawing/2014/main" id="{00000000-0008-0000-04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4" name="Text Box 15">
          <a:extLst>
            <a:ext uri="{FF2B5EF4-FFF2-40B4-BE49-F238E27FC236}">
              <a16:creationId xmlns:a16="http://schemas.microsoft.com/office/drawing/2014/main" id="{00000000-0008-0000-04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5" name="Text Box 15">
          <a:extLst>
            <a:ext uri="{FF2B5EF4-FFF2-40B4-BE49-F238E27FC236}">
              <a16:creationId xmlns:a16="http://schemas.microsoft.com/office/drawing/2014/main" id="{00000000-0008-0000-04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6" name="Text Box 15">
          <a:extLst>
            <a:ext uri="{FF2B5EF4-FFF2-40B4-BE49-F238E27FC236}">
              <a16:creationId xmlns:a16="http://schemas.microsoft.com/office/drawing/2014/main" id="{00000000-0008-0000-04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7" name="Text Box 15">
          <a:extLst>
            <a:ext uri="{FF2B5EF4-FFF2-40B4-BE49-F238E27FC236}">
              <a16:creationId xmlns:a16="http://schemas.microsoft.com/office/drawing/2014/main" id="{00000000-0008-0000-04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38" name="Text Box 15">
          <a:extLst>
            <a:ext uri="{FF2B5EF4-FFF2-40B4-BE49-F238E27FC236}">
              <a16:creationId xmlns:a16="http://schemas.microsoft.com/office/drawing/2014/main" id="{00000000-0008-0000-04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39" name="Text Box 15">
          <a:extLst>
            <a:ext uri="{FF2B5EF4-FFF2-40B4-BE49-F238E27FC236}">
              <a16:creationId xmlns:a16="http://schemas.microsoft.com/office/drawing/2014/main" id="{00000000-0008-0000-04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0" name="Text Box 15">
          <a:extLst>
            <a:ext uri="{FF2B5EF4-FFF2-40B4-BE49-F238E27FC236}">
              <a16:creationId xmlns:a16="http://schemas.microsoft.com/office/drawing/2014/main" id="{00000000-0008-0000-04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1" name="Text Box 15">
          <a:extLst>
            <a:ext uri="{FF2B5EF4-FFF2-40B4-BE49-F238E27FC236}">
              <a16:creationId xmlns:a16="http://schemas.microsoft.com/office/drawing/2014/main" id="{00000000-0008-0000-04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2" name="Text Box 15">
          <a:extLst>
            <a:ext uri="{FF2B5EF4-FFF2-40B4-BE49-F238E27FC236}">
              <a16:creationId xmlns:a16="http://schemas.microsoft.com/office/drawing/2014/main" id="{00000000-0008-0000-04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3" name="Text Box 15">
          <a:extLst>
            <a:ext uri="{FF2B5EF4-FFF2-40B4-BE49-F238E27FC236}">
              <a16:creationId xmlns:a16="http://schemas.microsoft.com/office/drawing/2014/main" id="{00000000-0008-0000-04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4" name="Text Box 15">
          <a:extLst>
            <a:ext uri="{FF2B5EF4-FFF2-40B4-BE49-F238E27FC236}">
              <a16:creationId xmlns:a16="http://schemas.microsoft.com/office/drawing/2014/main" id="{00000000-0008-0000-04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5" name="Text Box 15">
          <a:extLst>
            <a:ext uri="{FF2B5EF4-FFF2-40B4-BE49-F238E27FC236}">
              <a16:creationId xmlns:a16="http://schemas.microsoft.com/office/drawing/2014/main" id="{00000000-0008-0000-04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6" name="Text Box 15">
          <a:extLst>
            <a:ext uri="{FF2B5EF4-FFF2-40B4-BE49-F238E27FC236}">
              <a16:creationId xmlns:a16="http://schemas.microsoft.com/office/drawing/2014/main" id="{00000000-0008-0000-04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7" name="Text Box 15">
          <a:extLst>
            <a:ext uri="{FF2B5EF4-FFF2-40B4-BE49-F238E27FC236}">
              <a16:creationId xmlns:a16="http://schemas.microsoft.com/office/drawing/2014/main" id="{00000000-0008-0000-04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8" name="Text Box 15">
          <a:extLst>
            <a:ext uri="{FF2B5EF4-FFF2-40B4-BE49-F238E27FC236}">
              <a16:creationId xmlns:a16="http://schemas.microsoft.com/office/drawing/2014/main" id="{00000000-0008-0000-04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9" name="Text Box 15">
          <a:extLst>
            <a:ext uri="{FF2B5EF4-FFF2-40B4-BE49-F238E27FC236}">
              <a16:creationId xmlns:a16="http://schemas.microsoft.com/office/drawing/2014/main" id="{00000000-0008-0000-04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0" name="Text Box 15">
          <a:extLst>
            <a:ext uri="{FF2B5EF4-FFF2-40B4-BE49-F238E27FC236}">
              <a16:creationId xmlns:a16="http://schemas.microsoft.com/office/drawing/2014/main" id="{00000000-0008-0000-04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1" name="Text Box 15">
          <a:extLst>
            <a:ext uri="{FF2B5EF4-FFF2-40B4-BE49-F238E27FC236}">
              <a16:creationId xmlns:a16="http://schemas.microsoft.com/office/drawing/2014/main" id="{00000000-0008-0000-04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2" name="Text Box 15">
          <a:extLst>
            <a:ext uri="{FF2B5EF4-FFF2-40B4-BE49-F238E27FC236}">
              <a16:creationId xmlns:a16="http://schemas.microsoft.com/office/drawing/2014/main" id="{00000000-0008-0000-04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3" name="Text Box 15">
          <a:extLst>
            <a:ext uri="{FF2B5EF4-FFF2-40B4-BE49-F238E27FC236}">
              <a16:creationId xmlns:a16="http://schemas.microsoft.com/office/drawing/2014/main" id="{00000000-0008-0000-04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4" name="Text Box 15">
          <a:extLst>
            <a:ext uri="{FF2B5EF4-FFF2-40B4-BE49-F238E27FC236}">
              <a16:creationId xmlns:a16="http://schemas.microsoft.com/office/drawing/2014/main" id="{00000000-0008-0000-04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5" name="Text Box 15">
          <a:extLst>
            <a:ext uri="{FF2B5EF4-FFF2-40B4-BE49-F238E27FC236}">
              <a16:creationId xmlns:a16="http://schemas.microsoft.com/office/drawing/2014/main" id="{00000000-0008-0000-04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6" name="Text Box 15">
          <a:extLst>
            <a:ext uri="{FF2B5EF4-FFF2-40B4-BE49-F238E27FC236}">
              <a16:creationId xmlns:a16="http://schemas.microsoft.com/office/drawing/2014/main" id="{00000000-0008-0000-04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7" name="Text Box 15">
          <a:extLst>
            <a:ext uri="{FF2B5EF4-FFF2-40B4-BE49-F238E27FC236}">
              <a16:creationId xmlns:a16="http://schemas.microsoft.com/office/drawing/2014/main" id="{00000000-0008-0000-04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8" name="Text Box 15">
          <a:extLst>
            <a:ext uri="{FF2B5EF4-FFF2-40B4-BE49-F238E27FC236}">
              <a16:creationId xmlns:a16="http://schemas.microsoft.com/office/drawing/2014/main" id="{00000000-0008-0000-04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9" name="Text Box 15">
          <a:extLst>
            <a:ext uri="{FF2B5EF4-FFF2-40B4-BE49-F238E27FC236}">
              <a16:creationId xmlns:a16="http://schemas.microsoft.com/office/drawing/2014/main" id="{00000000-0008-0000-04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0" name="Text Box 15">
          <a:extLst>
            <a:ext uri="{FF2B5EF4-FFF2-40B4-BE49-F238E27FC236}">
              <a16:creationId xmlns:a16="http://schemas.microsoft.com/office/drawing/2014/main" id="{00000000-0008-0000-04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1" name="Text Box 15">
          <a:extLst>
            <a:ext uri="{FF2B5EF4-FFF2-40B4-BE49-F238E27FC236}">
              <a16:creationId xmlns:a16="http://schemas.microsoft.com/office/drawing/2014/main" id="{00000000-0008-0000-04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2" name="Text Box 15">
          <a:extLst>
            <a:ext uri="{FF2B5EF4-FFF2-40B4-BE49-F238E27FC236}">
              <a16:creationId xmlns:a16="http://schemas.microsoft.com/office/drawing/2014/main" id="{00000000-0008-0000-04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3" name="Text Box 15">
          <a:extLst>
            <a:ext uri="{FF2B5EF4-FFF2-40B4-BE49-F238E27FC236}">
              <a16:creationId xmlns:a16="http://schemas.microsoft.com/office/drawing/2014/main" id="{00000000-0008-0000-04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4" name="Text Box 15">
          <a:extLst>
            <a:ext uri="{FF2B5EF4-FFF2-40B4-BE49-F238E27FC236}">
              <a16:creationId xmlns:a16="http://schemas.microsoft.com/office/drawing/2014/main" id="{00000000-0008-0000-04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5" name="Text Box 15">
          <a:extLst>
            <a:ext uri="{FF2B5EF4-FFF2-40B4-BE49-F238E27FC236}">
              <a16:creationId xmlns:a16="http://schemas.microsoft.com/office/drawing/2014/main" id="{00000000-0008-0000-04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6" name="Text Box 15">
          <a:extLst>
            <a:ext uri="{FF2B5EF4-FFF2-40B4-BE49-F238E27FC236}">
              <a16:creationId xmlns:a16="http://schemas.microsoft.com/office/drawing/2014/main" id="{00000000-0008-0000-04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7" name="Text Box 15">
          <a:extLst>
            <a:ext uri="{FF2B5EF4-FFF2-40B4-BE49-F238E27FC236}">
              <a16:creationId xmlns:a16="http://schemas.microsoft.com/office/drawing/2014/main" id="{00000000-0008-0000-04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8" name="Text Box 15">
          <a:extLst>
            <a:ext uri="{FF2B5EF4-FFF2-40B4-BE49-F238E27FC236}">
              <a16:creationId xmlns:a16="http://schemas.microsoft.com/office/drawing/2014/main" id="{00000000-0008-0000-04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9" name="Text Box 15">
          <a:extLst>
            <a:ext uri="{FF2B5EF4-FFF2-40B4-BE49-F238E27FC236}">
              <a16:creationId xmlns:a16="http://schemas.microsoft.com/office/drawing/2014/main" id="{00000000-0008-0000-04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0" name="Text Box 15">
          <a:extLst>
            <a:ext uri="{FF2B5EF4-FFF2-40B4-BE49-F238E27FC236}">
              <a16:creationId xmlns:a16="http://schemas.microsoft.com/office/drawing/2014/main" id="{00000000-0008-0000-04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1" name="Text Box 15">
          <a:extLst>
            <a:ext uri="{FF2B5EF4-FFF2-40B4-BE49-F238E27FC236}">
              <a16:creationId xmlns:a16="http://schemas.microsoft.com/office/drawing/2014/main" id="{00000000-0008-0000-04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2" name="Text Box 15">
          <a:extLst>
            <a:ext uri="{FF2B5EF4-FFF2-40B4-BE49-F238E27FC236}">
              <a16:creationId xmlns:a16="http://schemas.microsoft.com/office/drawing/2014/main" id="{00000000-0008-0000-04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3" name="Text Box 15">
          <a:extLst>
            <a:ext uri="{FF2B5EF4-FFF2-40B4-BE49-F238E27FC236}">
              <a16:creationId xmlns:a16="http://schemas.microsoft.com/office/drawing/2014/main" id="{00000000-0008-0000-04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4" name="Text Box 15">
          <a:extLst>
            <a:ext uri="{FF2B5EF4-FFF2-40B4-BE49-F238E27FC236}">
              <a16:creationId xmlns:a16="http://schemas.microsoft.com/office/drawing/2014/main" id="{00000000-0008-0000-04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5" name="Text Box 15">
          <a:extLst>
            <a:ext uri="{FF2B5EF4-FFF2-40B4-BE49-F238E27FC236}">
              <a16:creationId xmlns:a16="http://schemas.microsoft.com/office/drawing/2014/main" id="{00000000-0008-0000-04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6" name="Text Box 15">
          <a:extLst>
            <a:ext uri="{FF2B5EF4-FFF2-40B4-BE49-F238E27FC236}">
              <a16:creationId xmlns:a16="http://schemas.microsoft.com/office/drawing/2014/main" id="{00000000-0008-0000-04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7" name="Text Box 15">
          <a:extLst>
            <a:ext uri="{FF2B5EF4-FFF2-40B4-BE49-F238E27FC236}">
              <a16:creationId xmlns:a16="http://schemas.microsoft.com/office/drawing/2014/main" id="{00000000-0008-0000-04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8" name="Text Box 15">
          <a:extLst>
            <a:ext uri="{FF2B5EF4-FFF2-40B4-BE49-F238E27FC236}">
              <a16:creationId xmlns:a16="http://schemas.microsoft.com/office/drawing/2014/main" id="{00000000-0008-0000-04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9" name="Text Box 15">
          <a:extLst>
            <a:ext uri="{FF2B5EF4-FFF2-40B4-BE49-F238E27FC236}">
              <a16:creationId xmlns:a16="http://schemas.microsoft.com/office/drawing/2014/main" id="{00000000-0008-0000-04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80" name="Text Box 15">
          <a:extLst>
            <a:ext uri="{FF2B5EF4-FFF2-40B4-BE49-F238E27FC236}">
              <a16:creationId xmlns:a16="http://schemas.microsoft.com/office/drawing/2014/main" id="{00000000-0008-0000-04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1" name="Text Box 15">
          <a:extLst>
            <a:ext uri="{FF2B5EF4-FFF2-40B4-BE49-F238E27FC236}">
              <a16:creationId xmlns:a16="http://schemas.microsoft.com/office/drawing/2014/main" id="{00000000-0008-0000-04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2" name="Text Box 15">
          <a:extLst>
            <a:ext uri="{FF2B5EF4-FFF2-40B4-BE49-F238E27FC236}">
              <a16:creationId xmlns:a16="http://schemas.microsoft.com/office/drawing/2014/main" id="{00000000-0008-0000-04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83" name="Text Box 15">
          <a:extLst>
            <a:ext uri="{FF2B5EF4-FFF2-40B4-BE49-F238E27FC236}">
              <a16:creationId xmlns:a16="http://schemas.microsoft.com/office/drawing/2014/main" id="{00000000-0008-0000-04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84" name="Text Box 15">
          <a:extLst>
            <a:ext uri="{FF2B5EF4-FFF2-40B4-BE49-F238E27FC236}">
              <a16:creationId xmlns:a16="http://schemas.microsoft.com/office/drawing/2014/main" id="{00000000-0008-0000-04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5" name="Text Box 15">
          <a:extLst>
            <a:ext uri="{FF2B5EF4-FFF2-40B4-BE49-F238E27FC236}">
              <a16:creationId xmlns:a16="http://schemas.microsoft.com/office/drawing/2014/main" id="{00000000-0008-0000-04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6" name="Text Box 15">
          <a:extLst>
            <a:ext uri="{FF2B5EF4-FFF2-40B4-BE49-F238E27FC236}">
              <a16:creationId xmlns:a16="http://schemas.microsoft.com/office/drawing/2014/main" id="{00000000-0008-0000-04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7" name="Text Box 15">
          <a:extLst>
            <a:ext uri="{FF2B5EF4-FFF2-40B4-BE49-F238E27FC236}">
              <a16:creationId xmlns:a16="http://schemas.microsoft.com/office/drawing/2014/main" id="{00000000-0008-0000-04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8" name="Text Box 15">
          <a:extLst>
            <a:ext uri="{FF2B5EF4-FFF2-40B4-BE49-F238E27FC236}">
              <a16:creationId xmlns:a16="http://schemas.microsoft.com/office/drawing/2014/main" id="{00000000-0008-0000-04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9" name="Text Box 15">
          <a:extLst>
            <a:ext uri="{FF2B5EF4-FFF2-40B4-BE49-F238E27FC236}">
              <a16:creationId xmlns:a16="http://schemas.microsoft.com/office/drawing/2014/main" id="{00000000-0008-0000-04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90" name="Text Box 15">
          <a:extLst>
            <a:ext uri="{FF2B5EF4-FFF2-40B4-BE49-F238E27FC236}">
              <a16:creationId xmlns:a16="http://schemas.microsoft.com/office/drawing/2014/main" id="{00000000-0008-0000-04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91" name="Text Box 15">
          <a:extLst>
            <a:ext uri="{FF2B5EF4-FFF2-40B4-BE49-F238E27FC236}">
              <a16:creationId xmlns:a16="http://schemas.microsoft.com/office/drawing/2014/main" id="{00000000-0008-0000-04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2" name="Text Box 15">
          <a:extLst>
            <a:ext uri="{FF2B5EF4-FFF2-40B4-BE49-F238E27FC236}">
              <a16:creationId xmlns:a16="http://schemas.microsoft.com/office/drawing/2014/main" id="{00000000-0008-0000-04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3" name="Text Box 15">
          <a:extLst>
            <a:ext uri="{FF2B5EF4-FFF2-40B4-BE49-F238E27FC236}">
              <a16:creationId xmlns:a16="http://schemas.microsoft.com/office/drawing/2014/main" id="{00000000-0008-0000-04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4" name="Text Box 15">
          <a:extLst>
            <a:ext uri="{FF2B5EF4-FFF2-40B4-BE49-F238E27FC236}">
              <a16:creationId xmlns:a16="http://schemas.microsoft.com/office/drawing/2014/main" id="{00000000-0008-0000-04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5" name="Text Box 15">
          <a:extLst>
            <a:ext uri="{FF2B5EF4-FFF2-40B4-BE49-F238E27FC236}">
              <a16:creationId xmlns:a16="http://schemas.microsoft.com/office/drawing/2014/main" id="{00000000-0008-0000-04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6" name="Text Box 15">
          <a:extLst>
            <a:ext uri="{FF2B5EF4-FFF2-40B4-BE49-F238E27FC236}">
              <a16:creationId xmlns:a16="http://schemas.microsoft.com/office/drawing/2014/main" id="{00000000-0008-0000-04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7" name="Text Box 15">
          <a:extLst>
            <a:ext uri="{FF2B5EF4-FFF2-40B4-BE49-F238E27FC236}">
              <a16:creationId xmlns:a16="http://schemas.microsoft.com/office/drawing/2014/main" id="{00000000-0008-0000-04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8" name="Text Box 15">
          <a:extLst>
            <a:ext uri="{FF2B5EF4-FFF2-40B4-BE49-F238E27FC236}">
              <a16:creationId xmlns:a16="http://schemas.microsoft.com/office/drawing/2014/main" id="{00000000-0008-0000-04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99" name="Text Box 15">
          <a:extLst>
            <a:ext uri="{FF2B5EF4-FFF2-40B4-BE49-F238E27FC236}">
              <a16:creationId xmlns:a16="http://schemas.microsoft.com/office/drawing/2014/main" id="{00000000-0008-0000-04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0" name="Text Box 15">
          <a:extLst>
            <a:ext uri="{FF2B5EF4-FFF2-40B4-BE49-F238E27FC236}">
              <a16:creationId xmlns:a16="http://schemas.microsoft.com/office/drawing/2014/main" id="{00000000-0008-0000-04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01" name="Text Box 15">
          <a:extLst>
            <a:ext uri="{FF2B5EF4-FFF2-40B4-BE49-F238E27FC236}">
              <a16:creationId xmlns:a16="http://schemas.microsoft.com/office/drawing/2014/main" id="{00000000-0008-0000-04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02" name="Text Box 15">
          <a:extLst>
            <a:ext uri="{FF2B5EF4-FFF2-40B4-BE49-F238E27FC236}">
              <a16:creationId xmlns:a16="http://schemas.microsoft.com/office/drawing/2014/main" id="{00000000-0008-0000-04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3" name="Text Box 15">
          <a:extLst>
            <a:ext uri="{FF2B5EF4-FFF2-40B4-BE49-F238E27FC236}">
              <a16:creationId xmlns:a16="http://schemas.microsoft.com/office/drawing/2014/main" id="{00000000-0008-0000-04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4" name="Text Box 15">
          <a:extLst>
            <a:ext uri="{FF2B5EF4-FFF2-40B4-BE49-F238E27FC236}">
              <a16:creationId xmlns:a16="http://schemas.microsoft.com/office/drawing/2014/main" id="{00000000-0008-0000-04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5" name="Text Box 15">
          <a:extLst>
            <a:ext uri="{FF2B5EF4-FFF2-40B4-BE49-F238E27FC236}">
              <a16:creationId xmlns:a16="http://schemas.microsoft.com/office/drawing/2014/main" id="{00000000-0008-0000-04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6" name="Text Box 15">
          <a:extLst>
            <a:ext uri="{FF2B5EF4-FFF2-40B4-BE49-F238E27FC236}">
              <a16:creationId xmlns:a16="http://schemas.microsoft.com/office/drawing/2014/main" id="{00000000-0008-0000-04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7" name="Text Box 15">
          <a:extLst>
            <a:ext uri="{FF2B5EF4-FFF2-40B4-BE49-F238E27FC236}">
              <a16:creationId xmlns:a16="http://schemas.microsoft.com/office/drawing/2014/main" id="{00000000-0008-0000-04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8" name="Text Box 15">
          <a:extLst>
            <a:ext uri="{FF2B5EF4-FFF2-40B4-BE49-F238E27FC236}">
              <a16:creationId xmlns:a16="http://schemas.microsoft.com/office/drawing/2014/main" id="{00000000-0008-0000-04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9" name="Text Box 15">
          <a:extLst>
            <a:ext uri="{FF2B5EF4-FFF2-40B4-BE49-F238E27FC236}">
              <a16:creationId xmlns:a16="http://schemas.microsoft.com/office/drawing/2014/main" id="{00000000-0008-0000-04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0" name="Text Box 15">
          <a:extLst>
            <a:ext uri="{FF2B5EF4-FFF2-40B4-BE49-F238E27FC236}">
              <a16:creationId xmlns:a16="http://schemas.microsoft.com/office/drawing/2014/main" id="{00000000-0008-0000-04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1" name="Text Box 15">
          <a:extLst>
            <a:ext uri="{FF2B5EF4-FFF2-40B4-BE49-F238E27FC236}">
              <a16:creationId xmlns:a16="http://schemas.microsoft.com/office/drawing/2014/main" id="{00000000-0008-0000-04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2" name="Text Box 15">
          <a:extLst>
            <a:ext uri="{FF2B5EF4-FFF2-40B4-BE49-F238E27FC236}">
              <a16:creationId xmlns:a16="http://schemas.microsoft.com/office/drawing/2014/main" id="{00000000-0008-0000-04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3" name="Text Box 15">
          <a:extLst>
            <a:ext uri="{FF2B5EF4-FFF2-40B4-BE49-F238E27FC236}">
              <a16:creationId xmlns:a16="http://schemas.microsoft.com/office/drawing/2014/main" id="{00000000-0008-0000-04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4" name="Text Box 15">
          <a:extLst>
            <a:ext uri="{FF2B5EF4-FFF2-40B4-BE49-F238E27FC236}">
              <a16:creationId xmlns:a16="http://schemas.microsoft.com/office/drawing/2014/main" id="{00000000-0008-0000-04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5" name="Text Box 15">
          <a:extLst>
            <a:ext uri="{FF2B5EF4-FFF2-40B4-BE49-F238E27FC236}">
              <a16:creationId xmlns:a16="http://schemas.microsoft.com/office/drawing/2014/main" id="{00000000-0008-0000-04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6" name="Text Box 15">
          <a:extLst>
            <a:ext uri="{FF2B5EF4-FFF2-40B4-BE49-F238E27FC236}">
              <a16:creationId xmlns:a16="http://schemas.microsoft.com/office/drawing/2014/main" id="{00000000-0008-0000-04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17" name="Text Box 15">
          <a:extLst>
            <a:ext uri="{FF2B5EF4-FFF2-40B4-BE49-F238E27FC236}">
              <a16:creationId xmlns:a16="http://schemas.microsoft.com/office/drawing/2014/main" id="{00000000-0008-0000-04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18" name="Text Box 15">
          <a:extLst>
            <a:ext uri="{FF2B5EF4-FFF2-40B4-BE49-F238E27FC236}">
              <a16:creationId xmlns:a16="http://schemas.microsoft.com/office/drawing/2014/main" id="{00000000-0008-0000-04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9" name="Text Box 15">
          <a:extLst>
            <a:ext uri="{FF2B5EF4-FFF2-40B4-BE49-F238E27FC236}">
              <a16:creationId xmlns:a16="http://schemas.microsoft.com/office/drawing/2014/main" id="{00000000-0008-0000-04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20" name="Text Box 15">
          <a:extLst>
            <a:ext uri="{FF2B5EF4-FFF2-40B4-BE49-F238E27FC236}">
              <a16:creationId xmlns:a16="http://schemas.microsoft.com/office/drawing/2014/main" id="{00000000-0008-0000-04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1" name="Text Box 15">
          <a:extLst>
            <a:ext uri="{FF2B5EF4-FFF2-40B4-BE49-F238E27FC236}">
              <a16:creationId xmlns:a16="http://schemas.microsoft.com/office/drawing/2014/main" id="{00000000-0008-0000-04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2" name="Text Box 15">
          <a:extLst>
            <a:ext uri="{FF2B5EF4-FFF2-40B4-BE49-F238E27FC236}">
              <a16:creationId xmlns:a16="http://schemas.microsoft.com/office/drawing/2014/main" id="{00000000-0008-0000-04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3" name="Text Box 15">
          <a:extLst>
            <a:ext uri="{FF2B5EF4-FFF2-40B4-BE49-F238E27FC236}">
              <a16:creationId xmlns:a16="http://schemas.microsoft.com/office/drawing/2014/main" id="{00000000-0008-0000-04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4" name="Text Box 15">
          <a:extLst>
            <a:ext uri="{FF2B5EF4-FFF2-40B4-BE49-F238E27FC236}">
              <a16:creationId xmlns:a16="http://schemas.microsoft.com/office/drawing/2014/main" id="{00000000-0008-0000-04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5" name="Text Box 15">
          <a:extLst>
            <a:ext uri="{FF2B5EF4-FFF2-40B4-BE49-F238E27FC236}">
              <a16:creationId xmlns:a16="http://schemas.microsoft.com/office/drawing/2014/main" id="{00000000-0008-0000-04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6" name="Text Box 15">
          <a:extLst>
            <a:ext uri="{FF2B5EF4-FFF2-40B4-BE49-F238E27FC236}">
              <a16:creationId xmlns:a16="http://schemas.microsoft.com/office/drawing/2014/main" id="{00000000-0008-0000-04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7" name="Text Box 15">
          <a:extLst>
            <a:ext uri="{FF2B5EF4-FFF2-40B4-BE49-F238E27FC236}">
              <a16:creationId xmlns:a16="http://schemas.microsoft.com/office/drawing/2014/main" id="{00000000-0008-0000-04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28" name="Text Box 15">
          <a:extLst>
            <a:ext uri="{FF2B5EF4-FFF2-40B4-BE49-F238E27FC236}">
              <a16:creationId xmlns:a16="http://schemas.microsoft.com/office/drawing/2014/main" id="{00000000-0008-0000-04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29" name="Text Box 15">
          <a:extLst>
            <a:ext uri="{FF2B5EF4-FFF2-40B4-BE49-F238E27FC236}">
              <a16:creationId xmlns:a16="http://schemas.microsoft.com/office/drawing/2014/main" id="{00000000-0008-0000-04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0" name="Text Box 15">
          <a:extLst>
            <a:ext uri="{FF2B5EF4-FFF2-40B4-BE49-F238E27FC236}">
              <a16:creationId xmlns:a16="http://schemas.microsoft.com/office/drawing/2014/main" id="{00000000-0008-0000-04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1" name="Text Box 15">
          <a:extLst>
            <a:ext uri="{FF2B5EF4-FFF2-40B4-BE49-F238E27FC236}">
              <a16:creationId xmlns:a16="http://schemas.microsoft.com/office/drawing/2014/main" id="{00000000-0008-0000-04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2" name="Text Box 15">
          <a:extLst>
            <a:ext uri="{FF2B5EF4-FFF2-40B4-BE49-F238E27FC236}">
              <a16:creationId xmlns:a16="http://schemas.microsoft.com/office/drawing/2014/main" id="{00000000-0008-0000-04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3" name="Text Box 15">
          <a:extLst>
            <a:ext uri="{FF2B5EF4-FFF2-40B4-BE49-F238E27FC236}">
              <a16:creationId xmlns:a16="http://schemas.microsoft.com/office/drawing/2014/main" id="{00000000-0008-0000-04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4" name="Text Box 15">
          <a:extLst>
            <a:ext uri="{FF2B5EF4-FFF2-40B4-BE49-F238E27FC236}">
              <a16:creationId xmlns:a16="http://schemas.microsoft.com/office/drawing/2014/main" id="{00000000-0008-0000-04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35" name="Text Box 15">
          <a:extLst>
            <a:ext uri="{FF2B5EF4-FFF2-40B4-BE49-F238E27FC236}">
              <a16:creationId xmlns:a16="http://schemas.microsoft.com/office/drawing/2014/main" id="{00000000-0008-0000-04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36" name="Text Box 15">
          <a:extLst>
            <a:ext uri="{FF2B5EF4-FFF2-40B4-BE49-F238E27FC236}">
              <a16:creationId xmlns:a16="http://schemas.microsoft.com/office/drawing/2014/main" id="{00000000-0008-0000-04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7" name="Text Box 15">
          <a:extLst>
            <a:ext uri="{FF2B5EF4-FFF2-40B4-BE49-F238E27FC236}">
              <a16:creationId xmlns:a16="http://schemas.microsoft.com/office/drawing/2014/main" id="{00000000-0008-0000-04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8" name="Text Box 15">
          <a:extLst>
            <a:ext uri="{FF2B5EF4-FFF2-40B4-BE49-F238E27FC236}">
              <a16:creationId xmlns:a16="http://schemas.microsoft.com/office/drawing/2014/main" id="{00000000-0008-0000-04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39" name="Text Box 15">
          <a:extLst>
            <a:ext uri="{FF2B5EF4-FFF2-40B4-BE49-F238E27FC236}">
              <a16:creationId xmlns:a16="http://schemas.microsoft.com/office/drawing/2014/main" id="{00000000-0008-0000-04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0" name="Text Box 15">
          <a:extLst>
            <a:ext uri="{FF2B5EF4-FFF2-40B4-BE49-F238E27FC236}">
              <a16:creationId xmlns:a16="http://schemas.microsoft.com/office/drawing/2014/main" id="{00000000-0008-0000-04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1" name="Text Box 15">
          <a:extLst>
            <a:ext uri="{FF2B5EF4-FFF2-40B4-BE49-F238E27FC236}">
              <a16:creationId xmlns:a16="http://schemas.microsoft.com/office/drawing/2014/main" id="{00000000-0008-0000-04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2" name="Text Box 15">
          <a:extLst>
            <a:ext uri="{FF2B5EF4-FFF2-40B4-BE49-F238E27FC236}">
              <a16:creationId xmlns:a16="http://schemas.microsoft.com/office/drawing/2014/main" id="{00000000-0008-0000-04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3" name="Text Box 15">
          <a:extLst>
            <a:ext uri="{FF2B5EF4-FFF2-40B4-BE49-F238E27FC236}">
              <a16:creationId xmlns:a16="http://schemas.microsoft.com/office/drawing/2014/main" id="{00000000-0008-0000-04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4" name="Text Box 15">
          <a:extLst>
            <a:ext uri="{FF2B5EF4-FFF2-40B4-BE49-F238E27FC236}">
              <a16:creationId xmlns:a16="http://schemas.microsoft.com/office/drawing/2014/main" id="{00000000-0008-0000-04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5" name="Text Box 15">
          <a:extLst>
            <a:ext uri="{FF2B5EF4-FFF2-40B4-BE49-F238E27FC236}">
              <a16:creationId xmlns:a16="http://schemas.microsoft.com/office/drawing/2014/main" id="{00000000-0008-0000-04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6" name="Text Box 15">
          <a:extLst>
            <a:ext uri="{FF2B5EF4-FFF2-40B4-BE49-F238E27FC236}">
              <a16:creationId xmlns:a16="http://schemas.microsoft.com/office/drawing/2014/main" id="{00000000-0008-0000-04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7" name="Text Box 15">
          <a:extLst>
            <a:ext uri="{FF2B5EF4-FFF2-40B4-BE49-F238E27FC236}">
              <a16:creationId xmlns:a16="http://schemas.microsoft.com/office/drawing/2014/main" id="{00000000-0008-0000-04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8" name="Text Box 15">
          <a:extLst>
            <a:ext uri="{FF2B5EF4-FFF2-40B4-BE49-F238E27FC236}">
              <a16:creationId xmlns:a16="http://schemas.microsoft.com/office/drawing/2014/main" id="{00000000-0008-0000-04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9" name="Text Box 15">
          <a:extLst>
            <a:ext uri="{FF2B5EF4-FFF2-40B4-BE49-F238E27FC236}">
              <a16:creationId xmlns:a16="http://schemas.microsoft.com/office/drawing/2014/main" id="{00000000-0008-0000-04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0" name="Text Box 15">
          <a:extLst>
            <a:ext uri="{FF2B5EF4-FFF2-40B4-BE49-F238E27FC236}">
              <a16:creationId xmlns:a16="http://schemas.microsoft.com/office/drawing/2014/main" id="{00000000-0008-0000-04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1" name="Text Box 15">
          <a:extLst>
            <a:ext uri="{FF2B5EF4-FFF2-40B4-BE49-F238E27FC236}">
              <a16:creationId xmlns:a16="http://schemas.microsoft.com/office/drawing/2014/main" id="{00000000-0008-0000-04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2" name="Text Box 15">
          <a:extLst>
            <a:ext uri="{FF2B5EF4-FFF2-40B4-BE49-F238E27FC236}">
              <a16:creationId xmlns:a16="http://schemas.microsoft.com/office/drawing/2014/main" id="{00000000-0008-0000-04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3" name="Text Box 15">
          <a:extLst>
            <a:ext uri="{FF2B5EF4-FFF2-40B4-BE49-F238E27FC236}">
              <a16:creationId xmlns:a16="http://schemas.microsoft.com/office/drawing/2014/main" id="{00000000-0008-0000-04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4" name="Text Box 15">
          <a:extLst>
            <a:ext uri="{FF2B5EF4-FFF2-40B4-BE49-F238E27FC236}">
              <a16:creationId xmlns:a16="http://schemas.microsoft.com/office/drawing/2014/main" id="{00000000-0008-0000-04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5" name="Text Box 15">
          <a:extLst>
            <a:ext uri="{FF2B5EF4-FFF2-40B4-BE49-F238E27FC236}">
              <a16:creationId xmlns:a16="http://schemas.microsoft.com/office/drawing/2014/main" id="{00000000-0008-0000-04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6" name="Text Box 15">
          <a:extLst>
            <a:ext uri="{FF2B5EF4-FFF2-40B4-BE49-F238E27FC236}">
              <a16:creationId xmlns:a16="http://schemas.microsoft.com/office/drawing/2014/main" id="{00000000-0008-0000-04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7" name="Text Box 15">
          <a:extLst>
            <a:ext uri="{FF2B5EF4-FFF2-40B4-BE49-F238E27FC236}">
              <a16:creationId xmlns:a16="http://schemas.microsoft.com/office/drawing/2014/main" id="{00000000-0008-0000-04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8" name="Text Box 15">
          <a:extLst>
            <a:ext uri="{FF2B5EF4-FFF2-40B4-BE49-F238E27FC236}">
              <a16:creationId xmlns:a16="http://schemas.microsoft.com/office/drawing/2014/main" id="{00000000-0008-0000-04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9" name="Text Box 15">
          <a:extLst>
            <a:ext uri="{FF2B5EF4-FFF2-40B4-BE49-F238E27FC236}">
              <a16:creationId xmlns:a16="http://schemas.microsoft.com/office/drawing/2014/main" id="{00000000-0008-0000-04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0" name="Text Box 15">
          <a:extLst>
            <a:ext uri="{FF2B5EF4-FFF2-40B4-BE49-F238E27FC236}">
              <a16:creationId xmlns:a16="http://schemas.microsoft.com/office/drawing/2014/main" id="{00000000-0008-0000-04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1" name="Text Box 15">
          <a:extLst>
            <a:ext uri="{FF2B5EF4-FFF2-40B4-BE49-F238E27FC236}">
              <a16:creationId xmlns:a16="http://schemas.microsoft.com/office/drawing/2014/main" id="{00000000-0008-0000-04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2" name="Text Box 15">
          <a:extLst>
            <a:ext uri="{FF2B5EF4-FFF2-40B4-BE49-F238E27FC236}">
              <a16:creationId xmlns:a16="http://schemas.microsoft.com/office/drawing/2014/main" id="{00000000-0008-0000-04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3" name="Text Box 15">
          <a:extLst>
            <a:ext uri="{FF2B5EF4-FFF2-40B4-BE49-F238E27FC236}">
              <a16:creationId xmlns:a16="http://schemas.microsoft.com/office/drawing/2014/main" id="{00000000-0008-0000-04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4" name="Text Box 15">
          <a:extLst>
            <a:ext uri="{FF2B5EF4-FFF2-40B4-BE49-F238E27FC236}">
              <a16:creationId xmlns:a16="http://schemas.microsoft.com/office/drawing/2014/main" id="{00000000-0008-0000-04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5" name="Text Box 15">
          <a:extLst>
            <a:ext uri="{FF2B5EF4-FFF2-40B4-BE49-F238E27FC236}">
              <a16:creationId xmlns:a16="http://schemas.microsoft.com/office/drawing/2014/main" id="{00000000-0008-0000-04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6" name="Text Box 15">
          <a:extLst>
            <a:ext uri="{FF2B5EF4-FFF2-40B4-BE49-F238E27FC236}">
              <a16:creationId xmlns:a16="http://schemas.microsoft.com/office/drawing/2014/main" id="{00000000-0008-0000-04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7" name="Text Box 15">
          <a:extLst>
            <a:ext uri="{FF2B5EF4-FFF2-40B4-BE49-F238E27FC236}">
              <a16:creationId xmlns:a16="http://schemas.microsoft.com/office/drawing/2014/main" id="{00000000-0008-0000-04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8" name="Text Box 15">
          <a:extLst>
            <a:ext uri="{FF2B5EF4-FFF2-40B4-BE49-F238E27FC236}">
              <a16:creationId xmlns:a16="http://schemas.microsoft.com/office/drawing/2014/main" id="{00000000-0008-0000-04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9" name="Text Box 15">
          <a:extLst>
            <a:ext uri="{FF2B5EF4-FFF2-40B4-BE49-F238E27FC236}">
              <a16:creationId xmlns:a16="http://schemas.microsoft.com/office/drawing/2014/main" id="{00000000-0008-0000-04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70" name="Text Box 15">
          <a:extLst>
            <a:ext uri="{FF2B5EF4-FFF2-40B4-BE49-F238E27FC236}">
              <a16:creationId xmlns:a16="http://schemas.microsoft.com/office/drawing/2014/main" id="{00000000-0008-0000-04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1" name="Text Box 15">
          <a:extLst>
            <a:ext uri="{FF2B5EF4-FFF2-40B4-BE49-F238E27FC236}">
              <a16:creationId xmlns:a16="http://schemas.microsoft.com/office/drawing/2014/main" id="{00000000-0008-0000-04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2" name="Text Box 15">
          <a:extLst>
            <a:ext uri="{FF2B5EF4-FFF2-40B4-BE49-F238E27FC236}">
              <a16:creationId xmlns:a16="http://schemas.microsoft.com/office/drawing/2014/main" id="{00000000-0008-0000-04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73" name="Text Box 15">
          <a:extLst>
            <a:ext uri="{FF2B5EF4-FFF2-40B4-BE49-F238E27FC236}">
              <a16:creationId xmlns:a16="http://schemas.microsoft.com/office/drawing/2014/main" id="{00000000-0008-0000-04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74" name="Text Box 15">
          <a:extLst>
            <a:ext uri="{FF2B5EF4-FFF2-40B4-BE49-F238E27FC236}">
              <a16:creationId xmlns:a16="http://schemas.microsoft.com/office/drawing/2014/main" id="{00000000-0008-0000-04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5" name="Text Box 15">
          <a:extLst>
            <a:ext uri="{FF2B5EF4-FFF2-40B4-BE49-F238E27FC236}">
              <a16:creationId xmlns:a16="http://schemas.microsoft.com/office/drawing/2014/main" id="{00000000-0008-0000-04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6" name="Text Box 15">
          <a:extLst>
            <a:ext uri="{FF2B5EF4-FFF2-40B4-BE49-F238E27FC236}">
              <a16:creationId xmlns:a16="http://schemas.microsoft.com/office/drawing/2014/main" id="{00000000-0008-0000-04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7" name="Text Box 15">
          <a:extLst>
            <a:ext uri="{FF2B5EF4-FFF2-40B4-BE49-F238E27FC236}">
              <a16:creationId xmlns:a16="http://schemas.microsoft.com/office/drawing/2014/main" id="{00000000-0008-0000-04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8" name="Text Box 15">
          <a:extLst>
            <a:ext uri="{FF2B5EF4-FFF2-40B4-BE49-F238E27FC236}">
              <a16:creationId xmlns:a16="http://schemas.microsoft.com/office/drawing/2014/main" id="{00000000-0008-0000-04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9" name="Text Box 15">
          <a:extLst>
            <a:ext uri="{FF2B5EF4-FFF2-40B4-BE49-F238E27FC236}">
              <a16:creationId xmlns:a16="http://schemas.microsoft.com/office/drawing/2014/main" id="{00000000-0008-0000-04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80" name="Text Box 15">
          <a:extLst>
            <a:ext uri="{FF2B5EF4-FFF2-40B4-BE49-F238E27FC236}">
              <a16:creationId xmlns:a16="http://schemas.microsoft.com/office/drawing/2014/main" id="{00000000-0008-0000-04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81" name="Text Box 15">
          <a:extLst>
            <a:ext uri="{FF2B5EF4-FFF2-40B4-BE49-F238E27FC236}">
              <a16:creationId xmlns:a16="http://schemas.microsoft.com/office/drawing/2014/main" id="{00000000-0008-0000-04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2" name="Text Box 15">
          <a:extLst>
            <a:ext uri="{FF2B5EF4-FFF2-40B4-BE49-F238E27FC236}">
              <a16:creationId xmlns:a16="http://schemas.microsoft.com/office/drawing/2014/main" id="{00000000-0008-0000-04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3" name="Text Box 15">
          <a:extLst>
            <a:ext uri="{FF2B5EF4-FFF2-40B4-BE49-F238E27FC236}">
              <a16:creationId xmlns:a16="http://schemas.microsoft.com/office/drawing/2014/main" id="{00000000-0008-0000-04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4" name="Text Box 15">
          <a:extLst>
            <a:ext uri="{FF2B5EF4-FFF2-40B4-BE49-F238E27FC236}">
              <a16:creationId xmlns:a16="http://schemas.microsoft.com/office/drawing/2014/main" id="{00000000-0008-0000-04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5" name="Text Box 15">
          <a:extLst>
            <a:ext uri="{FF2B5EF4-FFF2-40B4-BE49-F238E27FC236}">
              <a16:creationId xmlns:a16="http://schemas.microsoft.com/office/drawing/2014/main" id="{00000000-0008-0000-04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6" name="Text Box 15">
          <a:extLst>
            <a:ext uri="{FF2B5EF4-FFF2-40B4-BE49-F238E27FC236}">
              <a16:creationId xmlns:a16="http://schemas.microsoft.com/office/drawing/2014/main" id="{00000000-0008-0000-04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7" name="Text Box 15">
          <a:extLst>
            <a:ext uri="{FF2B5EF4-FFF2-40B4-BE49-F238E27FC236}">
              <a16:creationId xmlns:a16="http://schemas.microsoft.com/office/drawing/2014/main" id="{00000000-0008-0000-04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8" name="Text Box 15">
          <a:extLst>
            <a:ext uri="{FF2B5EF4-FFF2-40B4-BE49-F238E27FC236}">
              <a16:creationId xmlns:a16="http://schemas.microsoft.com/office/drawing/2014/main" id="{00000000-0008-0000-04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89" name="Text Box 15">
          <a:extLst>
            <a:ext uri="{FF2B5EF4-FFF2-40B4-BE49-F238E27FC236}">
              <a16:creationId xmlns:a16="http://schemas.microsoft.com/office/drawing/2014/main" id="{00000000-0008-0000-04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0" name="Text Box 15">
          <a:extLst>
            <a:ext uri="{FF2B5EF4-FFF2-40B4-BE49-F238E27FC236}">
              <a16:creationId xmlns:a16="http://schemas.microsoft.com/office/drawing/2014/main" id="{00000000-0008-0000-04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91" name="Text Box 15">
          <a:extLst>
            <a:ext uri="{FF2B5EF4-FFF2-40B4-BE49-F238E27FC236}">
              <a16:creationId xmlns:a16="http://schemas.microsoft.com/office/drawing/2014/main" id="{00000000-0008-0000-04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92" name="Text Box 15">
          <a:extLst>
            <a:ext uri="{FF2B5EF4-FFF2-40B4-BE49-F238E27FC236}">
              <a16:creationId xmlns:a16="http://schemas.microsoft.com/office/drawing/2014/main" id="{00000000-0008-0000-04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3" name="Text Box 15">
          <a:extLst>
            <a:ext uri="{FF2B5EF4-FFF2-40B4-BE49-F238E27FC236}">
              <a16:creationId xmlns:a16="http://schemas.microsoft.com/office/drawing/2014/main" id="{00000000-0008-0000-04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4" name="Text Box 15">
          <a:extLst>
            <a:ext uri="{FF2B5EF4-FFF2-40B4-BE49-F238E27FC236}">
              <a16:creationId xmlns:a16="http://schemas.microsoft.com/office/drawing/2014/main" id="{00000000-0008-0000-04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5" name="Text Box 15">
          <a:extLst>
            <a:ext uri="{FF2B5EF4-FFF2-40B4-BE49-F238E27FC236}">
              <a16:creationId xmlns:a16="http://schemas.microsoft.com/office/drawing/2014/main" id="{00000000-0008-0000-04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6" name="Text Box 15">
          <a:extLst>
            <a:ext uri="{FF2B5EF4-FFF2-40B4-BE49-F238E27FC236}">
              <a16:creationId xmlns:a16="http://schemas.microsoft.com/office/drawing/2014/main" id="{00000000-0008-0000-04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7" name="Text Box 15">
          <a:extLst>
            <a:ext uri="{FF2B5EF4-FFF2-40B4-BE49-F238E27FC236}">
              <a16:creationId xmlns:a16="http://schemas.microsoft.com/office/drawing/2014/main" id="{00000000-0008-0000-04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8" name="Text Box 15">
          <a:extLst>
            <a:ext uri="{FF2B5EF4-FFF2-40B4-BE49-F238E27FC236}">
              <a16:creationId xmlns:a16="http://schemas.microsoft.com/office/drawing/2014/main" id="{00000000-0008-0000-04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9" name="Text Box 15">
          <a:extLst>
            <a:ext uri="{FF2B5EF4-FFF2-40B4-BE49-F238E27FC236}">
              <a16:creationId xmlns:a16="http://schemas.microsoft.com/office/drawing/2014/main" id="{00000000-0008-0000-04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0" name="Text Box 15">
          <a:extLst>
            <a:ext uri="{FF2B5EF4-FFF2-40B4-BE49-F238E27FC236}">
              <a16:creationId xmlns:a16="http://schemas.microsoft.com/office/drawing/2014/main" id="{00000000-0008-0000-04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1" name="Text Box 15">
          <a:extLst>
            <a:ext uri="{FF2B5EF4-FFF2-40B4-BE49-F238E27FC236}">
              <a16:creationId xmlns:a16="http://schemas.microsoft.com/office/drawing/2014/main" id="{00000000-0008-0000-04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2" name="Text Box 15">
          <a:extLst>
            <a:ext uri="{FF2B5EF4-FFF2-40B4-BE49-F238E27FC236}">
              <a16:creationId xmlns:a16="http://schemas.microsoft.com/office/drawing/2014/main" id="{00000000-0008-0000-04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3" name="Text Box 15">
          <a:extLst>
            <a:ext uri="{FF2B5EF4-FFF2-40B4-BE49-F238E27FC236}">
              <a16:creationId xmlns:a16="http://schemas.microsoft.com/office/drawing/2014/main" id="{00000000-0008-0000-04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4" name="Text Box 15">
          <a:extLst>
            <a:ext uri="{FF2B5EF4-FFF2-40B4-BE49-F238E27FC236}">
              <a16:creationId xmlns:a16="http://schemas.microsoft.com/office/drawing/2014/main" id="{00000000-0008-0000-04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5" name="Text Box 15">
          <a:extLst>
            <a:ext uri="{FF2B5EF4-FFF2-40B4-BE49-F238E27FC236}">
              <a16:creationId xmlns:a16="http://schemas.microsoft.com/office/drawing/2014/main" id="{00000000-0008-0000-04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6" name="Text Box 15">
          <a:extLst>
            <a:ext uri="{FF2B5EF4-FFF2-40B4-BE49-F238E27FC236}">
              <a16:creationId xmlns:a16="http://schemas.microsoft.com/office/drawing/2014/main" id="{00000000-0008-0000-04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07" name="Text Box 15">
          <a:extLst>
            <a:ext uri="{FF2B5EF4-FFF2-40B4-BE49-F238E27FC236}">
              <a16:creationId xmlns:a16="http://schemas.microsoft.com/office/drawing/2014/main" id="{00000000-0008-0000-04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08" name="Text Box 15">
          <a:extLst>
            <a:ext uri="{FF2B5EF4-FFF2-40B4-BE49-F238E27FC236}">
              <a16:creationId xmlns:a16="http://schemas.microsoft.com/office/drawing/2014/main" id="{00000000-0008-0000-04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9" name="Text Box 15">
          <a:extLst>
            <a:ext uri="{FF2B5EF4-FFF2-40B4-BE49-F238E27FC236}">
              <a16:creationId xmlns:a16="http://schemas.microsoft.com/office/drawing/2014/main" id="{00000000-0008-0000-04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10" name="Text Box 15">
          <a:extLst>
            <a:ext uri="{FF2B5EF4-FFF2-40B4-BE49-F238E27FC236}">
              <a16:creationId xmlns:a16="http://schemas.microsoft.com/office/drawing/2014/main" id="{00000000-0008-0000-04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1" name="Text Box 15">
          <a:extLst>
            <a:ext uri="{FF2B5EF4-FFF2-40B4-BE49-F238E27FC236}">
              <a16:creationId xmlns:a16="http://schemas.microsoft.com/office/drawing/2014/main" id="{00000000-0008-0000-04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2" name="Text Box 15">
          <a:extLst>
            <a:ext uri="{FF2B5EF4-FFF2-40B4-BE49-F238E27FC236}">
              <a16:creationId xmlns:a16="http://schemas.microsoft.com/office/drawing/2014/main" id="{00000000-0008-0000-04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3" name="Text Box 15">
          <a:extLst>
            <a:ext uri="{FF2B5EF4-FFF2-40B4-BE49-F238E27FC236}">
              <a16:creationId xmlns:a16="http://schemas.microsoft.com/office/drawing/2014/main" id="{00000000-0008-0000-04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4" name="Text Box 15">
          <a:extLst>
            <a:ext uri="{FF2B5EF4-FFF2-40B4-BE49-F238E27FC236}">
              <a16:creationId xmlns:a16="http://schemas.microsoft.com/office/drawing/2014/main" id="{00000000-0008-0000-04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5" name="Text Box 15">
          <a:extLst>
            <a:ext uri="{FF2B5EF4-FFF2-40B4-BE49-F238E27FC236}">
              <a16:creationId xmlns:a16="http://schemas.microsoft.com/office/drawing/2014/main" id="{00000000-0008-0000-04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6" name="Text Box 15">
          <a:extLst>
            <a:ext uri="{FF2B5EF4-FFF2-40B4-BE49-F238E27FC236}">
              <a16:creationId xmlns:a16="http://schemas.microsoft.com/office/drawing/2014/main" id="{00000000-0008-0000-04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7" name="Text Box 15">
          <a:extLst>
            <a:ext uri="{FF2B5EF4-FFF2-40B4-BE49-F238E27FC236}">
              <a16:creationId xmlns:a16="http://schemas.microsoft.com/office/drawing/2014/main" id="{00000000-0008-0000-04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18" name="Text Box 15">
          <a:extLst>
            <a:ext uri="{FF2B5EF4-FFF2-40B4-BE49-F238E27FC236}">
              <a16:creationId xmlns:a16="http://schemas.microsoft.com/office/drawing/2014/main" id="{00000000-0008-0000-04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19" name="Text Box 15">
          <a:extLst>
            <a:ext uri="{FF2B5EF4-FFF2-40B4-BE49-F238E27FC236}">
              <a16:creationId xmlns:a16="http://schemas.microsoft.com/office/drawing/2014/main" id="{00000000-0008-0000-04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0" name="Text Box 15">
          <a:extLst>
            <a:ext uri="{FF2B5EF4-FFF2-40B4-BE49-F238E27FC236}">
              <a16:creationId xmlns:a16="http://schemas.microsoft.com/office/drawing/2014/main" id="{00000000-0008-0000-04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1" name="Text Box 15">
          <a:extLst>
            <a:ext uri="{FF2B5EF4-FFF2-40B4-BE49-F238E27FC236}">
              <a16:creationId xmlns:a16="http://schemas.microsoft.com/office/drawing/2014/main" id="{00000000-0008-0000-04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2" name="Text Box 15">
          <a:extLst>
            <a:ext uri="{FF2B5EF4-FFF2-40B4-BE49-F238E27FC236}">
              <a16:creationId xmlns:a16="http://schemas.microsoft.com/office/drawing/2014/main" id="{00000000-0008-0000-04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3" name="Text Box 15">
          <a:extLst>
            <a:ext uri="{FF2B5EF4-FFF2-40B4-BE49-F238E27FC236}">
              <a16:creationId xmlns:a16="http://schemas.microsoft.com/office/drawing/2014/main" id="{00000000-0008-0000-04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4" name="Text Box 15">
          <a:extLst>
            <a:ext uri="{FF2B5EF4-FFF2-40B4-BE49-F238E27FC236}">
              <a16:creationId xmlns:a16="http://schemas.microsoft.com/office/drawing/2014/main" id="{00000000-0008-0000-04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25" name="Text Box 15">
          <a:extLst>
            <a:ext uri="{FF2B5EF4-FFF2-40B4-BE49-F238E27FC236}">
              <a16:creationId xmlns:a16="http://schemas.microsoft.com/office/drawing/2014/main" id="{00000000-0008-0000-04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26" name="Text Box 15">
          <a:extLst>
            <a:ext uri="{FF2B5EF4-FFF2-40B4-BE49-F238E27FC236}">
              <a16:creationId xmlns:a16="http://schemas.microsoft.com/office/drawing/2014/main" id="{00000000-0008-0000-04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7" name="Text Box 15">
          <a:extLst>
            <a:ext uri="{FF2B5EF4-FFF2-40B4-BE49-F238E27FC236}">
              <a16:creationId xmlns:a16="http://schemas.microsoft.com/office/drawing/2014/main" id="{00000000-0008-0000-04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8" name="Text Box 15">
          <a:extLst>
            <a:ext uri="{FF2B5EF4-FFF2-40B4-BE49-F238E27FC236}">
              <a16:creationId xmlns:a16="http://schemas.microsoft.com/office/drawing/2014/main" id="{00000000-0008-0000-04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29" name="Text Box 15">
          <a:extLst>
            <a:ext uri="{FF2B5EF4-FFF2-40B4-BE49-F238E27FC236}">
              <a16:creationId xmlns:a16="http://schemas.microsoft.com/office/drawing/2014/main" id="{00000000-0008-0000-04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0" name="Text Box 15">
          <a:extLst>
            <a:ext uri="{FF2B5EF4-FFF2-40B4-BE49-F238E27FC236}">
              <a16:creationId xmlns:a16="http://schemas.microsoft.com/office/drawing/2014/main" id="{00000000-0008-0000-04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1" name="Text Box 15">
          <a:extLst>
            <a:ext uri="{FF2B5EF4-FFF2-40B4-BE49-F238E27FC236}">
              <a16:creationId xmlns:a16="http://schemas.microsoft.com/office/drawing/2014/main" id="{00000000-0008-0000-04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2" name="Text Box 15">
          <a:extLst>
            <a:ext uri="{FF2B5EF4-FFF2-40B4-BE49-F238E27FC236}">
              <a16:creationId xmlns:a16="http://schemas.microsoft.com/office/drawing/2014/main" id="{00000000-0008-0000-04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3" name="Text Box 15">
          <a:extLst>
            <a:ext uri="{FF2B5EF4-FFF2-40B4-BE49-F238E27FC236}">
              <a16:creationId xmlns:a16="http://schemas.microsoft.com/office/drawing/2014/main" id="{00000000-0008-0000-04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4" name="Text Box 15">
          <a:extLst>
            <a:ext uri="{FF2B5EF4-FFF2-40B4-BE49-F238E27FC236}">
              <a16:creationId xmlns:a16="http://schemas.microsoft.com/office/drawing/2014/main" id="{00000000-0008-0000-04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5" name="Text Box 15">
          <a:extLst>
            <a:ext uri="{FF2B5EF4-FFF2-40B4-BE49-F238E27FC236}">
              <a16:creationId xmlns:a16="http://schemas.microsoft.com/office/drawing/2014/main" id="{00000000-0008-0000-04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6" name="Text Box 15">
          <a:extLst>
            <a:ext uri="{FF2B5EF4-FFF2-40B4-BE49-F238E27FC236}">
              <a16:creationId xmlns:a16="http://schemas.microsoft.com/office/drawing/2014/main" id="{00000000-0008-0000-04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7" name="Text Box 15">
          <a:extLst>
            <a:ext uri="{FF2B5EF4-FFF2-40B4-BE49-F238E27FC236}">
              <a16:creationId xmlns:a16="http://schemas.microsoft.com/office/drawing/2014/main" id="{00000000-0008-0000-04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8" name="Text Box 15">
          <a:extLst>
            <a:ext uri="{FF2B5EF4-FFF2-40B4-BE49-F238E27FC236}">
              <a16:creationId xmlns:a16="http://schemas.microsoft.com/office/drawing/2014/main" id="{00000000-0008-0000-04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9" name="Text Box 15">
          <a:extLst>
            <a:ext uri="{FF2B5EF4-FFF2-40B4-BE49-F238E27FC236}">
              <a16:creationId xmlns:a16="http://schemas.microsoft.com/office/drawing/2014/main" id="{00000000-0008-0000-04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0" name="Text Box 15">
          <a:extLst>
            <a:ext uri="{FF2B5EF4-FFF2-40B4-BE49-F238E27FC236}">
              <a16:creationId xmlns:a16="http://schemas.microsoft.com/office/drawing/2014/main" id="{00000000-0008-0000-04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1" name="Text Box 15">
          <a:extLst>
            <a:ext uri="{FF2B5EF4-FFF2-40B4-BE49-F238E27FC236}">
              <a16:creationId xmlns:a16="http://schemas.microsoft.com/office/drawing/2014/main" id="{00000000-0008-0000-04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2" name="Text Box 15">
          <a:extLst>
            <a:ext uri="{FF2B5EF4-FFF2-40B4-BE49-F238E27FC236}">
              <a16:creationId xmlns:a16="http://schemas.microsoft.com/office/drawing/2014/main" id="{00000000-0008-0000-04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3" name="Text Box 15">
          <a:extLst>
            <a:ext uri="{FF2B5EF4-FFF2-40B4-BE49-F238E27FC236}">
              <a16:creationId xmlns:a16="http://schemas.microsoft.com/office/drawing/2014/main" id="{00000000-0008-0000-04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4" name="Text Box 15">
          <a:extLst>
            <a:ext uri="{FF2B5EF4-FFF2-40B4-BE49-F238E27FC236}">
              <a16:creationId xmlns:a16="http://schemas.microsoft.com/office/drawing/2014/main" id="{00000000-0008-0000-04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5" name="Text Box 15">
          <a:extLst>
            <a:ext uri="{FF2B5EF4-FFF2-40B4-BE49-F238E27FC236}">
              <a16:creationId xmlns:a16="http://schemas.microsoft.com/office/drawing/2014/main" id="{00000000-0008-0000-04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6" name="Text Box 15">
          <a:extLst>
            <a:ext uri="{FF2B5EF4-FFF2-40B4-BE49-F238E27FC236}">
              <a16:creationId xmlns:a16="http://schemas.microsoft.com/office/drawing/2014/main" id="{00000000-0008-0000-04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7" name="Text Box 15">
          <a:extLst>
            <a:ext uri="{FF2B5EF4-FFF2-40B4-BE49-F238E27FC236}">
              <a16:creationId xmlns:a16="http://schemas.microsoft.com/office/drawing/2014/main" id="{00000000-0008-0000-04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8" name="Text Box 15">
          <a:extLst>
            <a:ext uri="{FF2B5EF4-FFF2-40B4-BE49-F238E27FC236}">
              <a16:creationId xmlns:a16="http://schemas.microsoft.com/office/drawing/2014/main" id="{00000000-0008-0000-04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9" name="Text Box 15">
          <a:extLst>
            <a:ext uri="{FF2B5EF4-FFF2-40B4-BE49-F238E27FC236}">
              <a16:creationId xmlns:a16="http://schemas.microsoft.com/office/drawing/2014/main" id="{00000000-0008-0000-04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0" name="Text Box 15">
          <a:extLst>
            <a:ext uri="{FF2B5EF4-FFF2-40B4-BE49-F238E27FC236}">
              <a16:creationId xmlns:a16="http://schemas.microsoft.com/office/drawing/2014/main" id="{00000000-0008-0000-04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1" name="Text Box 15">
          <a:extLst>
            <a:ext uri="{FF2B5EF4-FFF2-40B4-BE49-F238E27FC236}">
              <a16:creationId xmlns:a16="http://schemas.microsoft.com/office/drawing/2014/main" id="{00000000-0008-0000-04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2" name="Text Box 15">
          <a:extLst>
            <a:ext uri="{FF2B5EF4-FFF2-40B4-BE49-F238E27FC236}">
              <a16:creationId xmlns:a16="http://schemas.microsoft.com/office/drawing/2014/main" id="{00000000-0008-0000-04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3" name="Text Box 15">
          <a:extLst>
            <a:ext uri="{FF2B5EF4-FFF2-40B4-BE49-F238E27FC236}">
              <a16:creationId xmlns:a16="http://schemas.microsoft.com/office/drawing/2014/main" id="{00000000-0008-0000-04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4" name="Text Box 15">
          <a:extLst>
            <a:ext uri="{FF2B5EF4-FFF2-40B4-BE49-F238E27FC236}">
              <a16:creationId xmlns:a16="http://schemas.microsoft.com/office/drawing/2014/main" id="{00000000-0008-0000-04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5" name="Text Box 15">
          <a:extLst>
            <a:ext uri="{FF2B5EF4-FFF2-40B4-BE49-F238E27FC236}">
              <a16:creationId xmlns:a16="http://schemas.microsoft.com/office/drawing/2014/main" id="{00000000-0008-0000-04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6" name="Text Box 15">
          <a:extLst>
            <a:ext uri="{FF2B5EF4-FFF2-40B4-BE49-F238E27FC236}">
              <a16:creationId xmlns:a16="http://schemas.microsoft.com/office/drawing/2014/main" id="{00000000-0008-0000-04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7" name="Text Box 15">
          <a:extLst>
            <a:ext uri="{FF2B5EF4-FFF2-40B4-BE49-F238E27FC236}">
              <a16:creationId xmlns:a16="http://schemas.microsoft.com/office/drawing/2014/main" id="{00000000-0008-0000-04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8" name="Text Box 15">
          <a:extLst>
            <a:ext uri="{FF2B5EF4-FFF2-40B4-BE49-F238E27FC236}">
              <a16:creationId xmlns:a16="http://schemas.microsoft.com/office/drawing/2014/main" id="{00000000-0008-0000-04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9" name="Text Box 15">
          <a:extLst>
            <a:ext uri="{FF2B5EF4-FFF2-40B4-BE49-F238E27FC236}">
              <a16:creationId xmlns:a16="http://schemas.microsoft.com/office/drawing/2014/main" id="{00000000-0008-0000-04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0" name="Text Box 15">
          <a:extLst>
            <a:ext uri="{FF2B5EF4-FFF2-40B4-BE49-F238E27FC236}">
              <a16:creationId xmlns:a16="http://schemas.microsoft.com/office/drawing/2014/main" id="{00000000-0008-0000-04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1" name="Text Box 15">
          <a:extLst>
            <a:ext uri="{FF2B5EF4-FFF2-40B4-BE49-F238E27FC236}">
              <a16:creationId xmlns:a16="http://schemas.microsoft.com/office/drawing/2014/main" id="{00000000-0008-0000-04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2" name="Text Box 15">
          <a:extLst>
            <a:ext uri="{FF2B5EF4-FFF2-40B4-BE49-F238E27FC236}">
              <a16:creationId xmlns:a16="http://schemas.microsoft.com/office/drawing/2014/main" id="{00000000-0008-0000-04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3" name="Text Box 15">
          <a:extLst>
            <a:ext uri="{FF2B5EF4-FFF2-40B4-BE49-F238E27FC236}">
              <a16:creationId xmlns:a16="http://schemas.microsoft.com/office/drawing/2014/main" id="{00000000-0008-0000-04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4" name="Text Box 15">
          <a:extLst>
            <a:ext uri="{FF2B5EF4-FFF2-40B4-BE49-F238E27FC236}">
              <a16:creationId xmlns:a16="http://schemas.microsoft.com/office/drawing/2014/main" id="{00000000-0008-0000-04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5" name="Text Box 15">
          <a:extLst>
            <a:ext uri="{FF2B5EF4-FFF2-40B4-BE49-F238E27FC236}">
              <a16:creationId xmlns:a16="http://schemas.microsoft.com/office/drawing/2014/main" id="{00000000-0008-0000-04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6" name="Text Box 15">
          <a:extLst>
            <a:ext uri="{FF2B5EF4-FFF2-40B4-BE49-F238E27FC236}">
              <a16:creationId xmlns:a16="http://schemas.microsoft.com/office/drawing/2014/main" id="{00000000-0008-0000-04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7" name="Text Box 15">
          <a:extLst>
            <a:ext uri="{FF2B5EF4-FFF2-40B4-BE49-F238E27FC236}">
              <a16:creationId xmlns:a16="http://schemas.microsoft.com/office/drawing/2014/main" id="{00000000-0008-0000-04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8" name="Text Box 15">
          <a:extLst>
            <a:ext uri="{FF2B5EF4-FFF2-40B4-BE49-F238E27FC236}">
              <a16:creationId xmlns:a16="http://schemas.microsoft.com/office/drawing/2014/main" id="{00000000-0008-0000-04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9" name="Text Box 15">
          <a:extLst>
            <a:ext uri="{FF2B5EF4-FFF2-40B4-BE49-F238E27FC236}">
              <a16:creationId xmlns:a16="http://schemas.microsoft.com/office/drawing/2014/main" id="{00000000-0008-0000-04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70" name="Text Box 15">
          <a:extLst>
            <a:ext uri="{FF2B5EF4-FFF2-40B4-BE49-F238E27FC236}">
              <a16:creationId xmlns:a16="http://schemas.microsoft.com/office/drawing/2014/main" id="{00000000-0008-0000-04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71" name="Text Box 15">
          <a:extLst>
            <a:ext uri="{FF2B5EF4-FFF2-40B4-BE49-F238E27FC236}">
              <a16:creationId xmlns:a16="http://schemas.microsoft.com/office/drawing/2014/main" id="{00000000-0008-0000-04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2" name="Text Box 15">
          <a:extLst>
            <a:ext uri="{FF2B5EF4-FFF2-40B4-BE49-F238E27FC236}">
              <a16:creationId xmlns:a16="http://schemas.microsoft.com/office/drawing/2014/main" id="{00000000-0008-0000-04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3" name="Text Box 15">
          <a:extLst>
            <a:ext uri="{FF2B5EF4-FFF2-40B4-BE49-F238E27FC236}">
              <a16:creationId xmlns:a16="http://schemas.microsoft.com/office/drawing/2014/main" id="{00000000-0008-0000-04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4" name="Text Box 15">
          <a:extLst>
            <a:ext uri="{FF2B5EF4-FFF2-40B4-BE49-F238E27FC236}">
              <a16:creationId xmlns:a16="http://schemas.microsoft.com/office/drawing/2014/main" id="{00000000-0008-0000-04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5" name="Text Box 15">
          <a:extLst>
            <a:ext uri="{FF2B5EF4-FFF2-40B4-BE49-F238E27FC236}">
              <a16:creationId xmlns:a16="http://schemas.microsoft.com/office/drawing/2014/main" id="{00000000-0008-0000-04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6" name="Text Box 15">
          <a:extLst>
            <a:ext uri="{FF2B5EF4-FFF2-40B4-BE49-F238E27FC236}">
              <a16:creationId xmlns:a16="http://schemas.microsoft.com/office/drawing/2014/main" id="{00000000-0008-0000-04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7" name="Text Box 15">
          <a:extLst>
            <a:ext uri="{FF2B5EF4-FFF2-40B4-BE49-F238E27FC236}">
              <a16:creationId xmlns:a16="http://schemas.microsoft.com/office/drawing/2014/main" id="{00000000-0008-0000-04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8" name="Text Box 15">
          <a:extLst>
            <a:ext uri="{FF2B5EF4-FFF2-40B4-BE49-F238E27FC236}">
              <a16:creationId xmlns:a16="http://schemas.microsoft.com/office/drawing/2014/main" id="{00000000-0008-0000-04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79" name="Text Box 15">
          <a:extLst>
            <a:ext uri="{FF2B5EF4-FFF2-40B4-BE49-F238E27FC236}">
              <a16:creationId xmlns:a16="http://schemas.microsoft.com/office/drawing/2014/main" id="{00000000-0008-0000-04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0" name="Text Box 15">
          <a:extLst>
            <a:ext uri="{FF2B5EF4-FFF2-40B4-BE49-F238E27FC236}">
              <a16:creationId xmlns:a16="http://schemas.microsoft.com/office/drawing/2014/main" id="{00000000-0008-0000-04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81" name="Text Box 15">
          <a:extLst>
            <a:ext uri="{FF2B5EF4-FFF2-40B4-BE49-F238E27FC236}">
              <a16:creationId xmlns:a16="http://schemas.microsoft.com/office/drawing/2014/main" id="{00000000-0008-0000-04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82" name="Text Box 15">
          <a:extLst>
            <a:ext uri="{FF2B5EF4-FFF2-40B4-BE49-F238E27FC236}">
              <a16:creationId xmlns:a16="http://schemas.microsoft.com/office/drawing/2014/main" id="{00000000-0008-0000-04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3" name="Text Box 15">
          <a:extLst>
            <a:ext uri="{FF2B5EF4-FFF2-40B4-BE49-F238E27FC236}">
              <a16:creationId xmlns:a16="http://schemas.microsoft.com/office/drawing/2014/main" id="{00000000-0008-0000-04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4" name="Text Box 15">
          <a:extLst>
            <a:ext uri="{FF2B5EF4-FFF2-40B4-BE49-F238E27FC236}">
              <a16:creationId xmlns:a16="http://schemas.microsoft.com/office/drawing/2014/main" id="{00000000-0008-0000-04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5" name="Text Box 15">
          <a:extLst>
            <a:ext uri="{FF2B5EF4-FFF2-40B4-BE49-F238E27FC236}">
              <a16:creationId xmlns:a16="http://schemas.microsoft.com/office/drawing/2014/main" id="{00000000-0008-0000-04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6" name="Text Box 15">
          <a:extLst>
            <a:ext uri="{FF2B5EF4-FFF2-40B4-BE49-F238E27FC236}">
              <a16:creationId xmlns:a16="http://schemas.microsoft.com/office/drawing/2014/main" id="{00000000-0008-0000-04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7" name="Text Box 15">
          <a:extLst>
            <a:ext uri="{FF2B5EF4-FFF2-40B4-BE49-F238E27FC236}">
              <a16:creationId xmlns:a16="http://schemas.microsoft.com/office/drawing/2014/main" id="{00000000-0008-0000-04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8" name="Text Box 15">
          <a:extLst>
            <a:ext uri="{FF2B5EF4-FFF2-40B4-BE49-F238E27FC236}">
              <a16:creationId xmlns:a16="http://schemas.microsoft.com/office/drawing/2014/main" id="{00000000-0008-0000-04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9" name="Text Box 15">
          <a:extLst>
            <a:ext uri="{FF2B5EF4-FFF2-40B4-BE49-F238E27FC236}">
              <a16:creationId xmlns:a16="http://schemas.microsoft.com/office/drawing/2014/main" id="{00000000-0008-0000-04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0" name="Text Box 15">
          <a:extLst>
            <a:ext uri="{FF2B5EF4-FFF2-40B4-BE49-F238E27FC236}">
              <a16:creationId xmlns:a16="http://schemas.microsoft.com/office/drawing/2014/main" id="{00000000-0008-0000-04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1" name="Text Box 15">
          <a:extLst>
            <a:ext uri="{FF2B5EF4-FFF2-40B4-BE49-F238E27FC236}">
              <a16:creationId xmlns:a16="http://schemas.microsoft.com/office/drawing/2014/main" id="{00000000-0008-0000-04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2" name="Text Box 15">
          <a:extLst>
            <a:ext uri="{FF2B5EF4-FFF2-40B4-BE49-F238E27FC236}">
              <a16:creationId xmlns:a16="http://schemas.microsoft.com/office/drawing/2014/main" id="{00000000-0008-0000-04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3" name="Text Box 15">
          <a:extLst>
            <a:ext uri="{FF2B5EF4-FFF2-40B4-BE49-F238E27FC236}">
              <a16:creationId xmlns:a16="http://schemas.microsoft.com/office/drawing/2014/main" id="{00000000-0008-0000-04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4" name="Text Box 15">
          <a:extLst>
            <a:ext uri="{FF2B5EF4-FFF2-40B4-BE49-F238E27FC236}">
              <a16:creationId xmlns:a16="http://schemas.microsoft.com/office/drawing/2014/main" id="{00000000-0008-0000-04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5" name="Text Box 15">
          <a:extLst>
            <a:ext uri="{FF2B5EF4-FFF2-40B4-BE49-F238E27FC236}">
              <a16:creationId xmlns:a16="http://schemas.microsoft.com/office/drawing/2014/main" id="{00000000-0008-0000-04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6" name="Text Box 15">
          <a:extLst>
            <a:ext uri="{FF2B5EF4-FFF2-40B4-BE49-F238E27FC236}">
              <a16:creationId xmlns:a16="http://schemas.microsoft.com/office/drawing/2014/main" id="{00000000-0008-0000-04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97" name="Text Box 15">
          <a:extLst>
            <a:ext uri="{FF2B5EF4-FFF2-40B4-BE49-F238E27FC236}">
              <a16:creationId xmlns:a16="http://schemas.microsoft.com/office/drawing/2014/main" id="{00000000-0008-0000-04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98" name="Text Box 15">
          <a:extLst>
            <a:ext uri="{FF2B5EF4-FFF2-40B4-BE49-F238E27FC236}">
              <a16:creationId xmlns:a16="http://schemas.microsoft.com/office/drawing/2014/main" id="{00000000-0008-0000-04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9" name="Text Box 15">
          <a:extLst>
            <a:ext uri="{FF2B5EF4-FFF2-40B4-BE49-F238E27FC236}">
              <a16:creationId xmlns:a16="http://schemas.microsoft.com/office/drawing/2014/main" id="{00000000-0008-0000-04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0" name="Text Box 15">
          <a:extLst>
            <a:ext uri="{FF2B5EF4-FFF2-40B4-BE49-F238E27FC236}">
              <a16:creationId xmlns:a16="http://schemas.microsoft.com/office/drawing/2014/main" id="{00000000-0008-0000-04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1" name="Text Box 15">
          <a:extLst>
            <a:ext uri="{FF2B5EF4-FFF2-40B4-BE49-F238E27FC236}">
              <a16:creationId xmlns:a16="http://schemas.microsoft.com/office/drawing/2014/main" id="{00000000-0008-0000-04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2" name="Text Box 15">
          <a:extLst>
            <a:ext uri="{FF2B5EF4-FFF2-40B4-BE49-F238E27FC236}">
              <a16:creationId xmlns:a16="http://schemas.microsoft.com/office/drawing/2014/main" id="{00000000-0008-0000-04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3" name="Text Box 15">
          <a:extLst>
            <a:ext uri="{FF2B5EF4-FFF2-40B4-BE49-F238E27FC236}">
              <a16:creationId xmlns:a16="http://schemas.microsoft.com/office/drawing/2014/main" id="{00000000-0008-0000-04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4" name="Text Box 15">
          <a:extLst>
            <a:ext uri="{FF2B5EF4-FFF2-40B4-BE49-F238E27FC236}">
              <a16:creationId xmlns:a16="http://schemas.microsoft.com/office/drawing/2014/main" id="{00000000-0008-0000-04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5" name="Text Box 15">
          <a:extLst>
            <a:ext uri="{FF2B5EF4-FFF2-40B4-BE49-F238E27FC236}">
              <a16:creationId xmlns:a16="http://schemas.microsoft.com/office/drawing/2014/main" id="{00000000-0008-0000-04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6" name="Text Box 15">
          <a:extLst>
            <a:ext uri="{FF2B5EF4-FFF2-40B4-BE49-F238E27FC236}">
              <a16:creationId xmlns:a16="http://schemas.microsoft.com/office/drawing/2014/main" id="{00000000-0008-0000-04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7" name="Text Box 15">
          <a:extLst>
            <a:ext uri="{FF2B5EF4-FFF2-40B4-BE49-F238E27FC236}">
              <a16:creationId xmlns:a16="http://schemas.microsoft.com/office/drawing/2014/main" id="{00000000-0008-0000-04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8" name="Text Box 15">
          <a:extLst>
            <a:ext uri="{FF2B5EF4-FFF2-40B4-BE49-F238E27FC236}">
              <a16:creationId xmlns:a16="http://schemas.microsoft.com/office/drawing/2014/main" id="{00000000-0008-0000-04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9" name="Text Box 15">
          <a:extLst>
            <a:ext uri="{FF2B5EF4-FFF2-40B4-BE49-F238E27FC236}">
              <a16:creationId xmlns:a16="http://schemas.microsoft.com/office/drawing/2014/main" id="{00000000-0008-0000-04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0" name="Text Box 15">
          <a:extLst>
            <a:ext uri="{FF2B5EF4-FFF2-40B4-BE49-F238E27FC236}">
              <a16:creationId xmlns:a16="http://schemas.microsoft.com/office/drawing/2014/main" id="{00000000-0008-0000-04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1" name="Text Box 15">
          <a:extLst>
            <a:ext uri="{FF2B5EF4-FFF2-40B4-BE49-F238E27FC236}">
              <a16:creationId xmlns:a16="http://schemas.microsoft.com/office/drawing/2014/main" id="{00000000-0008-0000-04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2" name="Text Box 15">
          <a:extLst>
            <a:ext uri="{FF2B5EF4-FFF2-40B4-BE49-F238E27FC236}">
              <a16:creationId xmlns:a16="http://schemas.microsoft.com/office/drawing/2014/main" id="{00000000-0008-0000-04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3" name="Text Box 15">
          <a:extLst>
            <a:ext uri="{FF2B5EF4-FFF2-40B4-BE49-F238E27FC236}">
              <a16:creationId xmlns:a16="http://schemas.microsoft.com/office/drawing/2014/main" id="{00000000-0008-0000-04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4" name="Text Box 15">
          <a:extLst>
            <a:ext uri="{FF2B5EF4-FFF2-40B4-BE49-F238E27FC236}">
              <a16:creationId xmlns:a16="http://schemas.microsoft.com/office/drawing/2014/main" id="{00000000-0008-0000-04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15" name="Text Box 15">
          <a:extLst>
            <a:ext uri="{FF2B5EF4-FFF2-40B4-BE49-F238E27FC236}">
              <a16:creationId xmlns:a16="http://schemas.microsoft.com/office/drawing/2014/main" id="{00000000-0008-0000-04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16" name="Text Box 15">
          <a:extLst>
            <a:ext uri="{FF2B5EF4-FFF2-40B4-BE49-F238E27FC236}">
              <a16:creationId xmlns:a16="http://schemas.microsoft.com/office/drawing/2014/main" id="{00000000-0008-0000-04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7" name="Text Box 15">
          <a:extLst>
            <a:ext uri="{FF2B5EF4-FFF2-40B4-BE49-F238E27FC236}">
              <a16:creationId xmlns:a16="http://schemas.microsoft.com/office/drawing/2014/main" id="{00000000-0008-0000-04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8" name="Text Box 15">
          <a:extLst>
            <a:ext uri="{FF2B5EF4-FFF2-40B4-BE49-F238E27FC236}">
              <a16:creationId xmlns:a16="http://schemas.microsoft.com/office/drawing/2014/main" id="{00000000-0008-0000-04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19" name="Text Box 15">
          <a:extLst>
            <a:ext uri="{FF2B5EF4-FFF2-40B4-BE49-F238E27FC236}">
              <a16:creationId xmlns:a16="http://schemas.microsoft.com/office/drawing/2014/main" id="{00000000-0008-0000-04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0" name="Text Box 15">
          <a:extLst>
            <a:ext uri="{FF2B5EF4-FFF2-40B4-BE49-F238E27FC236}">
              <a16:creationId xmlns:a16="http://schemas.microsoft.com/office/drawing/2014/main" id="{00000000-0008-0000-04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1" name="Text Box 15">
          <a:extLst>
            <a:ext uri="{FF2B5EF4-FFF2-40B4-BE49-F238E27FC236}">
              <a16:creationId xmlns:a16="http://schemas.microsoft.com/office/drawing/2014/main" id="{00000000-0008-0000-04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2" name="Text Box 15">
          <a:extLst>
            <a:ext uri="{FF2B5EF4-FFF2-40B4-BE49-F238E27FC236}">
              <a16:creationId xmlns:a16="http://schemas.microsoft.com/office/drawing/2014/main" id="{00000000-0008-0000-04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3" name="Text Box 15">
          <a:extLst>
            <a:ext uri="{FF2B5EF4-FFF2-40B4-BE49-F238E27FC236}">
              <a16:creationId xmlns:a16="http://schemas.microsoft.com/office/drawing/2014/main" id="{00000000-0008-0000-04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4" name="Text Box 15">
          <a:extLst>
            <a:ext uri="{FF2B5EF4-FFF2-40B4-BE49-F238E27FC236}">
              <a16:creationId xmlns:a16="http://schemas.microsoft.com/office/drawing/2014/main" id="{00000000-0008-0000-04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5" name="Text Box 15">
          <a:extLst>
            <a:ext uri="{FF2B5EF4-FFF2-40B4-BE49-F238E27FC236}">
              <a16:creationId xmlns:a16="http://schemas.microsoft.com/office/drawing/2014/main" id="{00000000-0008-0000-04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6" name="Text Box 15">
          <a:extLst>
            <a:ext uri="{FF2B5EF4-FFF2-40B4-BE49-F238E27FC236}">
              <a16:creationId xmlns:a16="http://schemas.microsoft.com/office/drawing/2014/main" id="{00000000-0008-0000-04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7" name="Text Box 15">
          <a:extLst>
            <a:ext uri="{FF2B5EF4-FFF2-40B4-BE49-F238E27FC236}">
              <a16:creationId xmlns:a16="http://schemas.microsoft.com/office/drawing/2014/main" id="{00000000-0008-0000-04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8" name="Text Box 15">
          <a:extLst>
            <a:ext uri="{FF2B5EF4-FFF2-40B4-BE49-F238E27FC236}">
              <a16:creationId xmlns:a16="http://schemas.microsoft.com/office/drawing/2014/main" id="{00000000-0008-0000-04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9" name="Text Box 15">
          <a:extLst>
            <a:ext uri="{FF2B5EF4-FFF2-40B4-BE49-F238E27FC236}">
              <a16:creationId xmlns:a16="http://schemas.microsoft.com/office/drawing/2014/main" id="{00000000-0008-0000-04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0" name="Text Box 15">
          <a:extLst>
            <a:ext uri="{FF2B5EF4-FFF2-40B4-BE49-F238E27FC236}">
              <a16:creationId xmlns:a16="http://schemas.microsoft.com/office/drawing/2014/main" id="{00000000-0008-0000-04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1" name="Text Box 15">
          <a:extLst>
            <a:ext uri="{FF2B5EF4-FFF2-40B4-BE49-F238E27FC236}">
              <a16:creationId xmlns:a16="http://schemas.microsoft.com/office/drawing/2014/main" id="{00000000-0008-0000-04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2" name="Text Box 15">
          <a:extLst>
            <a:ext uri="{FF2B5EF4-FFF2-40B4-BE49-F238E27FC236}">
              <a16:creationId xmlns:a16="http://schemas.microsoft.com/office/drawing/2014/main" id="{00000000-0008-0000-04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3" name="Text Box 15">
          <a:extLst>
            <a:ext uri="{FF2B5EF4-FFF2-40B4-BE49-F238E27FC236}">
              <a16:creationId xmlns:a16="http://schemas.microsoft.com/office/drawing/2014/main" id="{00000000-0008-0000-04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4" name="Text Box 15">
          <a:extLst>
            <a:ext uri="{FF2B5EF4-FFF2-40B4-BE49-F238E27FC236}">
              <a16:creationId xmlns:a16="http://schemas.microsoft.com/office/drawing/2014/main" id="{00000000-0008-0000-04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5" name="Text Box 15">
          <a:extLst>
            <a:ext uri="{FF2B5EF4-FFF2-40B4-BE49-F238E27FC236}">
              <a16:creationId xmlns:a16="http://schemas.microsoft.com/office/drawing/2014/main" id="{00000000-0008-0000-04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6" name="Text Box 15">
          <a:extLst>
            <a:ext uri="{FF2B5EF4-FFF2-40B4-BE49-F238E27FC236}">
              <a16:creationId xmlns:a16="http://schemas.microsoft.com/office/drawing/2014/main" id="{00000000-0008-0000-04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7" name="Text Box 15">
          <a:extLst>
            <a:ext uri="{FF2B5EF4-FFF2-40B4-BE49-F238E27FC236}">
              <a16:creationId xmlns:a16="http://schemas.microsoft.com/office/drawing/2014/main" id="{00000000-0008-0000-04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8" name="Text Box 15">
          <a:extLst>
            <a:ext uri="{FF2B5EF4-FFF2-40B4-BE49-F238E27FC236}">
              <a16:creationId xmlns:a16="http://schemas.microsoft.com/office/drawing/2014/main" id="{00000000-0008-0000-04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9" name="Text Box 15">
          <a:extLst>
            <a:ext uri="{FF2B5EF4-FFF2-40B4-BE49-F238E27FC236}">
              <a16:creationId xmlns:a16="http://schemas.microsoft.com/office/drawing/2014/main" id="{00000000-0008-0000-04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0" name="Text Box 15">
          <a:extLst>
            <a:ext uri="{FF2B5EF4-FFF2-40B4-BE49-F238E27FC236}">
              <a16:creationId xmlns:a16="http://schemas.microsoft.com/office/drawing/2014/main" id="{00000000-0008-0000-04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1" name="Text Box 15">
          <a:extLst>
            <a:ext uri="{FF2B5EF4-FFF2-40B4-BE49-F238E27FC236}">
              <a16:creationId xmlns:a16="http://schemas.microsoft.com/office/drawing/2014/main" id="{00000000-0008-0000-04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2" name="Text Box 15">
          <a:extLst>
            <a:ext uri="{FF2B5EF4-FFF2-40B4-BE49-F238E27FC236}">
              <a16:creationId xmlns:a16="http://schemas.microsoft.com/office/drawing/2014/main" id="{00000000-0008-0000-04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3" name="Text Box 15">
          <a:extLst>
            <a:ext uri="{FF2B5EF4-FFF2-40B4-BE49-F238E27FC236}">
              <a16:creationId xmlns:a16="http://schemas.microsoft.com/office/drawing/2014/main" id="{00000000-0008-0000-04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4" name="Text Box 15">
          <a:extLst>
            <a:ext uri="{FF2B5EF4-FFF2-40B4-BE49-F238E27FC236}">
              <a16:creationId xmlns:a16="http://schemas.microsoft.com/office/drawing/2014/main" id="{00000000-0008-0000-04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5" name="Text Box 15">
          <a:extLst>
            <a:ext uri="{FF2B5EF4-FFF2-40B4-BE49-F238E27FC236}">
              <a16:creationId xmlns:a16="http://schemas.microsoft.com/office/drawing/2014/main" id="{00000000-0008-0000-04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6" name="Text Box 15">
          <a:extLst>
            <a:ext uri="{FF2B5EF4-FFF2-40B4-BE49-F238E27FC236}">
              <a16:creationId xmlns:a16="http://schemas.microsoft.com/office/drawing/2014/main" id="{00000000-0008-0000-04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7" name="Text Box 15">
          <a:extLst>
            <a:ext uri="{FF2B5EF4-FFF2-40B4-BE49-F238E27FC236}">
              <a16:creationId xmlns:a16="http://schemas.microsoft.com/office/drawing/2014/main" id="{00000000-0008-0000-04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8" name="Text Box 15">
          <a:extLst>
            <a:ext uri="{FF2B5EF4-FFF2-40B4-BE49-F238E27FC236}">
              <a16:creationId xmlns:a16="http://schemas.microsoft.com/office/drawing/2014/main" id="{00000000-0008-0000-04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9" name="Text Box 15">
          <a:extLst>
            <a:ext uri="{FF2B5EF4-FFF2-40B4-BE49-F238E27FC236}">
              <a16:creationId xmlns:a16="http://schemas.microsoft.com/office/drawing/2014/main" id="{00000000-0008-0000-04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0" name="Text Box 15">
          <a:extLst>
            <a:ext uri="{FF2B5EF4-FFF2-40B4-BE49-F238E27FC236}">
              <a16:creationId xmlns:a16="http://schemas.microsoft.com/office/drawing/2014/main" id="{00000000-0008-0000-04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1" name="Text Box 15">
          <a:extLst>
            <a:ext uri="{FF2B5EF4-FFF2-40B4-BE49-F238E27FC236}">
              <a16:creationId xmlns:a16="http://schemas.microsoft.com/office/drawing/2014/main" id="{00000000-0008-0000-04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2" name="Text Box 15">
          <a:extLst>
            <a:ext uri="{FF2B5EF4-FFF2-40B4-BE49-F238E27FC236}">
              <a16:creationId xmlns:a16="http://schemas.microsoft.com/office/drawing/2014/main" id="{00000000-0008-0000-04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3" name="Text Box 15">
          <a:extLst>
            <a:ext uri="{FF2B5EF4-FFF2-40B4-BE49-F238E27FC236}">
              <a16:creationId xmlns:a16="http://schemas.microsoft.com/office/drawing/2014/main" id="{00000000-0008-0000-04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4" name="Text Box 15">
          <a:extLst>
            <a:ext uri="{FF2B5EF4-FFF2-40B4-BE49-F238E27FC236}">
              <a16:creationId xmlns:a16="http://schemas.microsoft.com/office/drawing/2014/main" id="{00000000-0008-0000-04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5" name="Text Box 15">
          <a:extLst>
            <a:ext uri="{FF2B5EF4-FFF2-40B4-BE49-F238E27FC236}">
              <a16:creationId xmlns:a16="http://schemas.microsoft.com/office/drawing/2014/main" id="{00000000-0008-0000-04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6" name="Text Box 15">
          <a:extLst>
            <a:ext uri="{FF2B5EF4-FFF2-40B4-BE49-F238E27FC236}">
              <a16:creationId xmlns:a16="http://schemas.microsoft.com/office/drawing/2014/main" id="{00000000-0008-0000-04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7" name="Text Box 15">
          <a:extLst>
            <a:ext uri="{FF2B5EF4-FFF2-40B4-BE49-F238E27FC236}">
              <a16:creationId xmlns:a16="http://schemas.microsoft.com/office/drawing/2014/main" id="{00000000-0008-0000-04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8" name="Text Box 15">
          <a:extLst>
            <a:ext uri="{FF2B5EF4-FFF2-40B4-BE49-F238E27FC236}">
              <a16:creationId xmlns:a16="http://schemas.microsoft.com/office/drawing/2014/main" id="{00000000-0008-0000-04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9" name="Text Box 15">
          <a:extLst>
            <a:ext uri="{FF2B5EF4-FFF2-40B4-BE49-F238E27FC236}">
              <a16:creationId xmlns:a16="http://schemas.microsoft.com/office/drawing/2014/main" id="{00000000-0008-0000-04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60" name="Text Box 15">
          <a:extLst>
            <a:ext uri="{FF2B5EF4-FFF2-40B4-BE49-F238E27FC236}">
              <a16:creationId xmlns:a16="http://schemas.microsoft.com/office/drawing/2014/main" id="{00000000-0008-0000-04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61" name="Text Box 15">
          <a:extLst>
            <a:ext uri="{FF2B5EF4-FFF2-40B4-BE49-F238E27FC236}">
              <a16:creationId xmlns:a16="http://schemas.microsoft.com/office/drawing/2014/main" id="{00000000-0008-0000-04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2" name="Text Box 15">
          <a:extLst>
            <a:ext uri="{FF2B5EF4-FFF2-40B4-BE49-F238E27FC236}">
              <a16:creationId xmlns:a16="http://schemas.microsoft.com/office/drawing/2014/main" id="{00000000-0008-0000-04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3" name="Text Box 15">
          <a:extLst>
            <a:ext uri="{FF2B5EF4-FFF2-40B4-BE49-F238E27FC236}">
              <a16:creationId xmlns:a16="http://schemas.microsoft.com/office/drawing/2014/main" id="{00000000-0008-0000-04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4" name="Text Box 15">
          <a:extLst>
            <a:ext uri="{FF2B5EF4-FFF2-40B4-BE49-F238E27FC236}">
              <a16:creationId xmlns:a16="http://schemas.microsoft.com/office/drawing/2014/main" id="{00000000-0008-0000-04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5" name="Text Box 15">
          <a:extLst>
            <a:ext uri="{FF2B5EF4-FFF2-40B4-BE49-F238E27FC236}">
              <a16:creationId xmlns:a16="http://schemas.microsoft.com/office/drawing/2014/main" id="{00000000-0008-0000-04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6" name="Text Box 15">
          <a:extLst>
            <a:ext uri="{FF2B5EF4-FFF2-40B4-BE49-F238E27FC236}">
              <a16:creationId xmlns:a16="http://schemas.microsoft.com/office/drawing/2014/main" id="{00000000-0008-0000-04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7" name="Text Box 15">
          <a:extLst>
            <a:ext uri="{FF2B5EF4-FFF2-40B4-BE49-F238E27FC236}">
              <a16:creationId xmlns:a16="http://schemas.microsoft.com/office/drawing/2014/main" id="{00000000-0008-0000-04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8" name="Text Box 15">
          <a:extLst>
            <a:ext uri="{FF2B5EF4-FFF2-40B4-BE49-F238E27FC236}">
              <a16:creationId xmlns:a16="http://schemas.microsoft.com/office/drawing/2014/main" id="{00000000-0008-0000-04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69" name="Text Box 15">
          <a:extLst>
            <a:ext uri="{FF2B5EF4-FFF2-40B4-BE49-F238E27FC236}">
              <a16:creationId xmlns:a16="http://schemas.microsoft.com/office/drawing/2014/main" id="{00000000-0008-0000-04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0" name="Text Box 15">
          <a:extLst>
            <a:ext uri="{FF2B5EF4-FFF2-40B4-BE49-F238E27FC236}">
              <a16:creationId xmlns:a16="http://schemas.microsoft.com/office/drawing/2014/main" id="{00000000-0008-0000-04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71" name="Text Box 15">
          <a:extLst>
            <a:ext uri="{FF2B5EF4-FFF2-40B4-BE49-F238E27FC236}">
              <a16:creationId xmlns:a16="http://schemas.microsoft.com/office/drawing/2014/main" id="{00000000-0008-0000-04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72" name="Text Box 15">
          <a:extLst>
            <a:ext uri="{FF2B5EF4-FFF2-40B4-BE49-F238E27FC236}">
              <a16:creationId xmlns:a16="http://schemas.microsoft.com/office/drawing/2014/main" id="{00000000-0008-0000-04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3" name="Text Box 15">
          <a:extLst>
            <a:ext uri="{FF2B5EF4-FFF2-40B4-BE49-F238E27FC236}">
              <a16:creationId xmlns:a16="http://schemas.microsoft.com/office/drawing/2014/main" id="{00000000-0008-0000-04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4" name="Text Box 15">
          <a:extLst>
            <a:ext uri="{FF2B5EF4-FFF2-40B4-BE49-F238E27FC236}">
              <a16:creationId xmlns:a16="http://schemas.microsoft.com/office/drawing/2014/main" id="{00000000-0008-0000-04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5" name="Text Box 15">
          <a:extLst>
            <a:ext uri="{FF2B5EF4-FFF2-40B4-BE49-F238E27FC236}">
              <a16:creationId xmlns:a16="http://schemas.microsoft.com/office/drawing/2014/main" id="{00000000-0008-0000-04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6" name="Text Box 15">
          <a:extLst>
            <a:ext uri="{FF2B5EF4-FFF2-40B4-BE49-F238E27FC236}">
              <a16:creationId xmlns:a16="http://schemas.microsoft.com/office/drawing/2014/main" id="{00000000-0008-0000-04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7" name="Text Box 15">
          <a:extLst>
            <a:ext uri="{FF2B5EF4-FFF2-40B4-BE49-F238E27FC236}">
              <a16:creationId xmlns:a16="http://schemas.microsoft.com/office/drawing/2014/main" id="{00000000-0008-0000-04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8" name="Text Box 15">
          <a:extLst>
            <a:ext uri="{FF2B5EF4-FFF2-40B4-BE49-F238E27FC236}">
              <a16:creationId xmlns:a16="http://schemas.microsoft.com/office/drawing/2014/main" id="{00000000-0008-0000-04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9" name="Text Box 15">
          <a:extLst>
            <a:ext uri="{FF2B5EF4-FFF2-40B4-BE49-F238E27FC236}">
              <a16:creationId xmlns:a16="http://schemas.microsoft.com/office/drawing/2014/main" id="{00000000-0008-0000-04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0" name="Text Box 15">
          <a:extLst>
            <a:ext uri="{FF2B5EF4-FFF2-40B4-BE49-F238E27FC236}">
              <a16:creationId xmlns:a16="http://schemas.microsoft.com/office/drawing/2014/main" id="{00000000-0008-0000-04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1" name="Text Box 15">
          <a:extLst>
            <a:ext uri="{FF2B5EF4-FFF2-40B4-BE49-F238E27FC236}">
              <a16:creationId xmlns:a16="http://schemas.microsoft.com/office/drawing/2014/main" id="{00000000-0008-0000-04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2" name="Text Box 15">
          <a:extLst>
            <a:ext uri="{FF2B5EF4-FFF2-40B4-BE49-F238E27FC236}">
              <a16:creationId xmlns:a16="http://schemas.microsoft.com/office/drawing/2014/main" id="{00000000-0008-0000-04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3" name="Text Box 15">
          <a:extLst>
            <a:ext uri="{FF2B5EF4-FFF2-40B4-BE49-F238E27FC236}">
              <a16:creationId xmlns:a16="http://schemas.microsoft.com/office/drawing/2014/main" id="{00000000-0008-0000-04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4" name="Text Box 15">
          <a:extLst>
            <a:ext uri="{FF2B5EF4-FFF2-40B4-BE49-F238E27FC236}">
              <a16:creationId xmlns:a16="http://schemas.microsoft.com/office/drawing/2014/main" id="{00000000-0008-0000-04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5" name="Text Box 15">
          <a:extLst>
            <a:ext uri="{FF2B5EF4-FFF2-40B4-BE49-F238E27FC236}">
              <a16:creationId xmlns:a16="http://schemas.microsoft.com/office/drawing/2014/main" id="{00000000-0008-0000-04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6" name="Text Box 15">
          <a:extLst>
            <a:ext uri="{FF2B5EF4-FFF2-40B4-BE49-F238E27FC236}">
              <a16:creationId xmlns:a16="http://schemas.microsoft.com/office/drawing/2014/main" id="{00000000-0008-0000-04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87" name="Text Box 15">
          <a:extLst>
            <a:ext uri="{FF2B5EF4-FFF2-40B4-BE49-F238E27FC236}">
              <a16:creationId xmlns:a16="http://schemas.microsoft.com/office/drawing/2014/main" id="{00000000-0008-0000-04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88" name="Text Box 15">
          <a:extLst>
            <a:ext uri="{FF2B5EF4-FFF2-40B4-BE49-F238E27FC236}">
              <a16:creationId xmlns:a16="http://schemas.microsoft.com/office/drawing/2014/main" id="{00000000-0008-0000-04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9" name="Text Box 15">
          <a:extLst>
            <a:ext uri="{FF2B5EF4-FFF2-40B4-BE49-F238E27FC236}">
              <a16:creationId xmlns:a16="http://schemas.microsoft.com/office/drawing/2014/main" id="{00000000-0008-0000-04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0" name="Text Box 15">
          <a:extLst>
            <a:ext uri="{FF2B5EF4-FFF2-40B4-BE49-F238E27FC236}">
              <a16:creationId xmlns:a16="http://schemas.microsoft.com/office/drawing/2014/main" id="{00000000-0008-0000-04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1" name="Text Box 15">
          <a:extLst>
            <a:ext uri="{FF2B5EF4-FFF2-40B4-BE49-F238E27FC236}">
              <a16:creationId xmlns:a16="http://schemas.microsoft.com/office/drawing/2014/main" id="{00000000-0008-0000-04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2" name="Text Box 15">
          <a:extLst>
            <a:ext uri="{FF2B5EF4-FFF2-40B4-BE49-F238E27FC236}">
              <a16:creationId xmlns:a16="http://schemas.microsoft.com/office/drawing/2014/main" id="{00000000-0008-0000-04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3" name="Text Box 15">
          <a:extLst>
            <a:ext uri="{FF2B5EF4-FFF2-40B4-BE49-F238E27FC236}">
              <a16:creationId xmlns:a16="http://schemas.microsoft.com/office/drawing/2014/main" id="{00000000-0008-0000-04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4" name="Text Box 15">
          <a:extLst>
            <a:ext uri="{FF2B5EF4-FFF2-40B4-BE49-F238E27FC236}">
              <a16:creationId xmlns:a16="http://schemas.microsoft.com/office/drawing/2014/main" id="{00000000-0008-0000-04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5" name="Text Box 15">
          <a:extLst>
            <a:ext uri="{FF2B5EF4-FFF2-40B4-BE49-F238E27FC236}">
              <a16:creationId xmlns:a16="http://schemas.microsoft.com/office/drawing/2014/main" id="{00000000-0008-0000-04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6" name="Text Box 15">
          <a:extLst>
            <a:ext uri="{FF2B5EF4-FFF2-40B4-BE49-F238E27FC236}">
              <a16:creationId xmlns:a16="http://schemas.microsoft.com/office/drawing/2014/main" id="{00000000-0008-0000-04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7" name="Text Box 15">
          <a:extLst>
            <a:ext uri="{FF2B5EF4-FFF2-40B4-BE49-F238E27FC236}">
              <a16:creationId xmlns:a16="http://schemas.microsoft.com/office/drawing/2014/main" id="{00000000-0008-0000-04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8" name="Text Box 15">
          <a:extLst>
            <a:ext uri="{FF2B5EF4-FFF2-40B4-BE49-F238E27FC236}">
              <a16:creationId xmlns:a16="http://schemas.microsoft.com/office/drawing/2014/main" id="{00000000-0008-0000-04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9" name="Text Box 15">
          <a:extLst>
            <a:ext uri="{FF2B5EF4-FFF2-40B4-BE49-F238E27FC236}">
              <a16:creationId xmlns:a16="http://schemas.microsoft.com/office/drawing/2014/main" id="{00000000-0008-0000-04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0" name="Text Box 15">
          <a:extLst>
            <a:ext uri="{FF2B5EF4-FFF2-40B4-BE49-F238E27FC236}">
              <a16:creationId xmlns:a16="http://schemas.microsoft.com/office/drawing/2014/main" id="{00000000-0008-0000-04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1" name="Text Box 15">
          <a:extLst>
            <a:ext uri="{FF2B5EF4-FFF2-40B4-BE49-F238E27FC236}">
              <a16:creationId xmlns:a16="http://schemas.microsoft.com/office/drawing/2014/main" id="{00000000-0008-0000-04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2" name="Text Box 15">
          <a:extLst>
            <a:ext uri="{FF2B5EF4-FFF2-40B4-BE49-F238E27FC236}">
              <a16:creationId xmlns:a16="http://schemas.microsoft.com/office/drawing/2014/main" id="{00000000-0008-0000-04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3" name="Text Box 15">
          <a:extLst>
            <a:ext uri="{FF2B5EF4-FFF2-40B4-BE49-F238E27FC236}">
              <a16:creationId xmlns:a16="http://schemas.microsoft.com/office/drawing/2014/main" id="{00000000-0008-0000-04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4" name="Text Box 15">
          <a:extLst>
            <a:ext uri="{FF2B5EF4-FFF2-40B4-BE49-F238E27FC236}">
              <a16:creationId xmlns:a16="http://schemas.microsoft.com/office/drawing/2014/main" id="{00000000-0008-0000-04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05" name="Text Box 15">
          <a:extLst>
            <a:ext uri="{FF2B5EF4-FFF2-40B4-BE49-F238E27FC236}">
              <a16:creationId xmlns:a16="http://schemas.microsoft.com/office/drawing/2014/main" id="{00000000-0008-0000-04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06" name="Text Box 15">
          <a:extLst>
            <a:ext uri="{FF2B5EF4-FFF2-40B4-BE49-F238E27FC236}">
              <a16:creationId xmlns:a16="http://schemas.microsoft.com/office/drawing/2014/main" id="{00000000-0008-0000-04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7" name="Text Box 15">
          <a:extLst>
            <a:ext uri="{FF2B5EF4-FFF2-40B4-BE49-F238E27FC236}">
              <a16:creationId xmlns:a16="http://schemas.microsoft.com/office/drawing/2014/main" id="{00000000-0008-0000-04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8" name="Text Box 15">
          <a:extLst>
            <a:ext uri="{FF2B5EF4-FFF2-40B4-BE49-F238E27FC236}">
              <a16:creationId xmlns:a16="http://schemas.microsoft.com/office/drawing/2014/main" id="{00000000-0008-0000-04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09" name="Text Box 15">
          <a:extLst>
            <a:ext uri="{FF2B5EF4-FFF2-40B4-BE49-F238E27FC236}">
              <a16:creationId xmlns:a16="http://schemas.microsoft.com/office/drawing/2014/main" id="{00000000-0008-0000-04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0" name="Text Box 15">
          <a:extLst>
            <a:ext uri="{FF2B5EF4-FFF2-40B4-BE49-F238E27FC236}">
              <a16:creationId xmlns:a16="http://schemas.microsoft.com/office/drawing/2014/main" id="{00000000-0008-0000-04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1" name="Text Box 15">
          <a:extLst>
            <a:ext uri="{FF2B5EF4-FFF2-40B4-BE49-F238E27FC236}">
              <a16:creationId xmlns:a16="http://schemas.microsoft.com/office/drawing/2014/main" id="{00000000-0008-0000-04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2" name="Text Box 15">
          <a:extLst>
            <a:ext uri="{FF2B5EF4-FFF2-40B4-BE49-F238E27FC236}">
              <a16:creationId xmlns:a16="http://schemas.microsoft.com/office/drawing/2014/main" id="{00000000-0008-0000-04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3" name="Text Box 15">
          <a:extLst>
            <a:ext uri="{FF2B5EF4-FFF2-40B4-BE49-F238E27FC236}">
              <a16:creationId xmlns:a16="http://schemas.microsoft.com/office/drawing/2014/main" id="{00000000-0008-0000-04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4" name="Text Box 15">
          <a:extLst>
            <a:ext uri="{FF2B5EF4-FFF2-40B4-BE49-F238E27FC236}">
              <a16:creationId xmlns:a16="http://schemas.microsoft.com/office/drawing/2014/main" id="{00000000-0008-0000-04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5" name="Text Box 15">
          <a:extLst>
            <a:ext uri="{FF2B5EF4-FFF2-40B4-BE49-F238E27FC236}">
              <a16:creationId xmlns:a16="http://schemas.microsoft.com/office/drawing/2014/main" id="{00000000-0008-0000-04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6" name="Text Box 15">
          <a:extLst>
            <a:ext uri="{FF2B5EF4-FFF2-40B4-BE49-F238E27FC236}">
              <a16:creationId xmlns:a16="http://schemas.microsoft.com/office/drawing/2014/main" id="{00000000-0008-0000-04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7" name="Text Box 15">
          <a:extLst>
            <a:ext uri="{FF2B5EF4-FFF2-40B4-BE49-F238E27FC236}">
              <a16:creationId xmlns:a16="http://schemas.microsoft.com/office/drawing/2014/main" id="{00000000-0008-0000-04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8" name="Text Box 15">
          <a:extLst>
            <a:ext uri="{FF2B5EF4-FFF2-40B4-BE49-F238E27FC236}">
              <a16:creationId xmlns:a16="http://schemas.microsoft.com/office/drawing/2014/main" id="{00000000-0008-0000-04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9" name="Text Box 15">
          <a:extLst>
            <a:ext uri="{FF2B5EF4-FFF2-40B4-BE49-F238E27FC236}">
              <a16:creationId xmlns:a16="http://schemas.microsoft.com/office/drawing/2014/main" id="{00000000-0008-0000-04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0" name="Text Box 15">
          <a:extLst>
            <a:ext uri="{FF2B5EF4-FFF2-40B4-BE49-F238E27FC236}">
              <a16:creationId xmlns:a16="http://schemas.microsoft.com/office/drawing/2014/main" id="{00000000-0008-0000-04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1" name="Text Box 15">
          <a:extLst>
            <a:ext uri="{FF2B5EF4-FFF2-40B4-BE49-F238E27FC236}">
              <a16:creationId xmlns:a16="http://schemas.microsoft.com/office/drawing/2014/main" id="{00000000-0008-0000-04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2" name="Text Box 15">
          <a:extLst>
            <a:ext uri="{FF2B5EF4-FFF2-40B4-BE49-F238E27FC236}">
              <a16:creationId xmlns:a16="http://schemas.microsoft.com/office/drawing/2014/main" id="{00000000-0008-0000-04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3" name="Text Box 15">
          <a:extLst>
            <a:ext uri="{FF2B5EF4-FFF2-40B4-BE49-F238E27FC236}">
              <a16:creationId xmlns:a16="http://schemas.microsoft.com/office/drawing/2014/main" id="{00000000-0008-0000-04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4" name="Text Box 15">
          <a:extLst>
            <a:ext uri="{FF2B5EF4-FFF2-40B4-BE49-F238E27FC236}">
              <a16:creationId xmlns:a16="http://schemas.microsoft.com/office/drawing/2014/main" id="{00000000-0008-0000-04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5" name="Text Box 15">
          <a:extLst>
            <a:ext uri="{FF2B5EF4-FFF2-40B4-BE49-F238E27FC236}">
              <a16:creationId xmlns:a16="http://schemas.microsoft.com/office/drawing/2014/main" id="{00000000-0008-0000-04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6" name="Text Box 15">
          <a:extLst>
            <a:ext uri="{FF2B5EF4-FFF2-40B4-BE49-F238E27FC236}">
              <a16:creationId xmlns:a16="http://schemas.microsoft.com/office/drawing/2014/main" id="{00000000-0008-0000-04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7" name="Text Box 15">
          <a:extLst>
            <a:ext uri="{FF2B5EF4-FFF2-40B4-BE49-F238E27FC236}">
              <a16:creationId xmlns:a16="http://schemas.microsoft.com/office/drawing/2014/main" id="{00000000-0008-0000-04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8" name="Text Box 15">
          <a:extLst>
            <a:ext uri="{FF2B5EF4-FFF2-40B4-BE49-F238E27FC236}">
              <a16:creationId xmlns:a16="http://schemas.microsoft.com/office/drawing/2014/main" id="{00000000-0008-0000-04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9" name="Text Box 15">
          <a:extLst>
            <a:ext uri="{FF2B5EF4-FFF2-40B4-BE49-F238E27FC236}">
              <a16:creationId xmlns:a16="http://schemas.microsoft.com/office/drawing/2014/main" id="{00000000-0008-0000-04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0" name="Text Box 15">
          <a:extLst>
            <a:ext uri="{FF2B5EF4-FFF2-40B4-BE49-F238E27FC236}">
              <a16:creationId xmlns:a16="http://schemas.microsoft.com/office/drawing/2014/main" id="{00000000-0008-0000-04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1" name="Text Box 15">
          <a:extLst>
            <a:ext uri="{FF2B5EF4-FFF2-40B4-BE49-F238E27FC236}">
              <a16:creationId xmlns:a16="http://schemas.microsoft.com/office/drawing/2014/main" id="{00000000-0008-0000-04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2" name="Text Box 15">
          <a:extLst>
            <a:ext uri="{FF2B5EF4-FFF2-40B4-BE49-F238E27FC236}">
              <a16:creationId xmlns:a16="http://schemas.microsoft.com/office/drawing/2014/main" id="{00000000-0008-0000-04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3" name="Text Box 15">
          <a:extLst>
            <a:ext uri="{FF2B5EF4-FFF2-40B4-BE49-F238E27FC236}">
              <a16:creationId xmlns:a16="http://schemas.microsoft.com/office/drawing/2014/main" id="{00000000-0008-0000-04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4" name="Text Box 15">
          <a:extLst>
            <a:ext uri="{FF2B5EF4-FFF2-40B4-BE49-F238E27FC236}">
              <a16:creationId xmlns:a16="http://schemas.microsoft.com/office/drawing/2014/main" id="{00000000-0008-0000-04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5" name="Text Box 15">
          <a:extLst>
            <a:ext uri="{FF2B5EF4-FFF2-40B4-BE49-F238E27FC236}">
              <a16:creationId xmlns:a16="http://schemas.microsoft.com/office/drawing/2014/main" id="{00000000-0008-0000-04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6" name="Text Box 15">
          <a:extLst>
            <a:ext uri="{FF2B5EF4-FFF2-40B4-BE49-F238E27FC236}">
              <a16:creationId xmlns:a16="http://schemas.microsoft.com/office/drawing/2014/main" id="{00000000-0008-0000-04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7" name="Text Box 15">
          <a:extLst>
            <a:ext uri="{FF2B5EF4-FFF2-40B4-BE49-F238E27FC236}">
              <a16:creationId xmlns:a16="http://schemas.microsoft.com/office/drawing/2014/main" id="{00000000-0008-0000-04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8" name="Text Box 15">
          <a:extLst>
            <a:ext uri="{FF2B5EF4-FFF2-40B4-BE49-F238E27FC236}">
              <a16:creationId xmlns:a16="http://schemas.microsoft.com/office/drawing/2014/main" id="{00000000-0008-0000-04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9" name="Text Box 15">
          <a:extLst>
            <a:ext uri="{FF2B5EF4-FFF2-40B4-BE49-F238E27FC236}">
              <a16:creationId xmlns:a16="http://schemas.microsoft.com/office/drawing/2014/main" id="{00000000-0008-0000-04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0" name="Text Box 15">
          <a:extLst>
            <a:ext uri="{FF2B5EF4-FFF2-40B4-BE49-F238E27FC236}">
              <a16:creationId xmlns:a16="http://schemas.microsoft.com/office/drawing/2014/main" id="{00000000-0008-0000-04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1" name="Text Box 15">
          <a:extLst>
            <a:ext uri="{FF2B5EF4-FFF2-40B4-BE49-F238E27FC236}">
              <a16:creationId xmlns:a16="http://schemas.microsoft.com/office/drawing/2014/main" id="{00000000-0008-0000-04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2" name="Text Box 15">
          <a:extLst>
            <a:ext uri="{FF2B5EF4-FFF2-40B4-BE49-F238E27FC236}">
              <a16:creationId xmlns:a16="http://schemas.microsoft.com/office/drawing/2014/main" id="{00000000-0008-0000-04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3" name="Text Box 15">
          <a:extLst>
            <a:ext uri="{FF2B5EF4-FFF2-40B4-BE49-F238E27FC236}">
              <a16:creationId xmlns:a16="http://schemas.microsoft.com/office/drawing/2014/main" id="{00000000-0008-0000-04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4" name="Text Box 15">
          <a:extLst>
            <a:ext uri="{FF2B5EF4-FFF2-40B4-BE49-F238E27FC236}">
              <a16:creationId xmlns:a16="http://schemas.microsoft.com/office/drawing/2014/main" id="{00000000-0008-0000-04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5" name="Text Box 15">
          <a:extLst>
            <a:ext uri="{FF2B5EF4-FFF2-40B4-BE49-F238E27FC236}">
              <a16:creationId xmlns:a16="http://schemas.microsoft.com/office/drawing/2014/main" id="{00000000-0008-0000-04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6" name="Text Box 15">
          <a:extLst>
            <a:ext uri="{FF2B5EF4-FFF2-40B4-BE49-F238E27FC236}">
              <a16:creationId xmlns:a16="http://schemas.microsoft.com/office/drawing/2014/main" id="{00000000-0008-0000-04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7" name="Text Box 15">
          <a:extLst>
            <a:ext uri="{FF2B5EF4-FFF2-40B4-BE49-F238E27FC236}">
              <a16:creationId xmlns:a16="http://schemas.microsoft.com/office/drawing/2014/main" id="{00000000-0008-0000-04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8" name="Text Box 15">
          <a:extLst>
            <a:ext uri="{FF2B5EF4-FFF2-40B4-BE49-F238E27FC236}">
              <a16:creationId xmlns:a16="http://schemas.microsoft.com/office/drawing/2014/main" id="{00000000-0008-0000-04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9" name="Text Box 15">
          <a:extLst>
            <a:ext uri="{FF2B5EF4-FFF2-40B4-BE49-F238E27FC236}">
              <a16:creationId xmlns:a16="http://schemas.microsoft.com/office/drawing/2014/main" id="{00000000-0008-0000-04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50" name="Text Box 15">
          <a:extLst>
            <a:ext uri="{FF2B5EF4-FFF2-40B4-BE49-F238E27FC236}">
              <a16:creationId xmlns:a16="http://schemas.microsoft.com/office/drawing/2014/main" id="{00000000-0008-0000-04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51" name="Text Box 15">
          <a:extLst>
            <a:ext uri="{FF2B5EF4-FFF2-40B4-BE49-F238E27FC236}">
              <a16:creationId xmlns:a16="http://schemas.microsoft.com/office/drawing/2014/main" id="{00000000-0008-0000-04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2" name="Text Box 15">
          <a:extLst>
            <a:ext uri="{FF2B5EF4-FFF2-40B4-BE49-F238E27FC236}">
              <a16:creationId xmlns:a16="http://schemas.microsoft.com/office/drawing/2014/main" id="{00000000-0008-0000-04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3" name="Text Box 15">
          <a:extLst>
            <a:ext uri="{FF2B5EF4-FFF2-40B4-BE49-F238E27FC236}">
              <a16:creationId xmlns:a16="http://schemas.microsoft.com/office/drawing/2014/main" id="{00000000-0008-0000-04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4" name="Text Box 15">
          <a:extLst>
            <a:ext uri="{FF2B5EF4-FFF2-40B4-BE49-F238E27FC236}">
              <a16:creationId xmlns:a16="http://schemas.microsoft.com/office/drawing/2014/main" id="{00000000-0008-0000-04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5" name="Text Box 15">
          <a:extLst>
            <a:ext uri="{FF2B5EF4-FFF2-40B4-BE49-F238E27FC236}">
              <a16:creationId xmlns:a16="http://schemas.microsoft.com/office/drawing/2014/main" id="{00000000-0008-0000-04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6" name="Text Box 15">
          <a:extLst>
            <a:ext uri="{FF2B5EF4-FFF2-40B4-BE49-F238E27FC236}">
              <a16:creationId xmlns:a16="http://schemas.microsoft.com/office/drawing/2014/main" id="{00000000-0008-0000-04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7" name="Text Box 15">
          <a:extLst>
            <a:ext uri="{FF2B5EF4-FFF2-40B4-BE49-F238E27FC236}">
              <a16:creationId xmlns:a16="http://schemas.microsoft.com/office/drawing/2014/main" id="{00000000-0008-0000-04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8" name="Text Box 15">
          <a:extLst>
            <a:ext uri="{FF2B5EF4-FFF2-40B4-BE49-F238E27FC236}">
              <a16:creationId xmlns:a16="http://schemas.microsoft.com/office/drawing/2014/main" id="{00000000-0008-0000-04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59" name="Text Box 15">
          <a:extLst>
            <a:ext uri="{FF2B5EF4-FFF2-40B4-BE49-F238E27FC236}">
              <a16:creationId xmlns:a16="http://schemas.microsoft.com/office/drawing/2014/main" id="{00000000-0008-0000-04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0" name="Text Box 15">
          <a:extLst>
            <a:ext uri="{FF2B5EF4-FFF2-40B4-BE49-F238E27FC236}">
              <a16:creationId xmlns:a16="http://schemas.microsoft.com/office/drawing/2014/main" id="{00000000-0008-0000-04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61" name="Text Box 15">
          <a:extLst>
            <a:ext uri="{FF2B5EF4-FFF2-40B4-BE49-F238E27FC236}">
              <a16:creationId xmlns:a16="http://schemas.microsoft.com/office/drawing/2014/main" id="{00000000-0008-0000-04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62" name="Text Box 15">
          <a:extLst>
            <a:ext uri="{FF2B5EF4-FFF2-40B4-BE49-F238E27FC236}">
              <a16:creationId xmlns:a16="http://schemas.microsoft.com/office/drawing/2014/main" id="{00000000-0008-0000-04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3" name="Text Box 15">
          <a:extLst>
            <a:ext uri="{FF2B5EF4-FFF2-40B4-BE49-F238E27FC236}">
              <a16:creationId xmlns:a16="http://schemas.microsoft.com/office/drawing/2014/main" id="{00000000-0008-0000-04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4" name="Text Box 15">
          <a:extLst>
            <a:ext uri="{FF2B5EF4-FFF2-40B4-BE49-F238E27FC236}">
              <a16:creationId xmlns:a16="http://schemas.microsoft.com/office/drawing/2014/main" id="{00000000-0008-0000-04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5" name="Text Box 15">
          <a:extLst>
            <a:ext uri="{FF2B5EF4-FFF2-40B4-BE49-F238E27FC236}">
              <a16:creationId xmlns:a16="http://schemas.microsoft.com/office/drawing/2014/main" id="{00000000-0008-0000-04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6" name="Text Box 15">
          <a:extLst>
            <a:ext uri="{FF2B5EF4-FFF2-40B4-BE49-F238E27FC236}">
              <a16:creationId xmlns:a16="http://schemas.microsoft.com/office/drawing/2014/main" id="{00000000-0008-0000-04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7" name="Text Box 15">
          <a:extLst>
            <a:ext uri="{FF2B5EF4-FFF2-40B4-BE49-F238E27FC236}">
              <a16:creationId xmlns:a16="http://schemas.microsoft.com/office/drawing/2014/main" id="{00000000-0008-0000-04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8" name="Text Box 15">
          <a:extLst>
            <a:ext uri="{FF2B5EF4-FFF2-40B4-BE49-F238E27FC236}">
              <a16:creationId xmlns:a16="http://schemas.microsoft.com/office/drawing/2014/main" id="{00000000-0008-0000-04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9" name="Text Box 15">
          <a:extLst>
            <a:ext uri="{FF2B5EF4-FFF2-40B4-BE49-F238E27FC236}">
              <a16:creationId xmlns:a16="http://schemas.microsoft.com/office/drawing/2014/main" id="{00000000-0008-0000-04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0" name="Text Box 15">
          <a:extLst>
            <a:ext uri="{FF2B5EF4-FFF2-40B4-BE49-F238E27FC236}">
              <a16:creationId xmlns:a16="http://schemas.microsoft.com/office/drawing/2014/main" id="{00000000-0008-0000-04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1" name="Text Box 15">
          <a:extLst>
            <a:ext uri="{FF2B5EF4-FFF2-40B4-BE49-F238E27FC236}">
              <a16:creationId xmlns:a16="http://schemas.microsoft.com/office/drawing/2014/main" id="{00000000-0008-0000-04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2" name="Text Box 15">
          <a:extLst>
            <a:ext uri="{FF2B5EF4-FFF2-40B4-BE49-F238E27FC236}">
              <a16:creationId xmlns:a16="http://schemas.microsoft.com/office/drawing/2014/main" id="{00000000-0008-0000-04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3" name="Text Box 15">
          <a:extLst>
            <a:ext uri="{FF2B5EF4-FFF2-40B4-BE49-F238E27FC236}">
              <a16:creationId xmlns:a16="http://schemas.microsoft.com/office/drawing/2014/main" id="{00000000-0008-0000-04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4" name="Text Box 15">
          <a:extLst>
            <a:ext uri="{FF2B5EF4-FFF2-40B4-BE49-F238E27FC236}">
              <a16:creationId xmlns:a16="http://schemas.microsoft.com/office/drawing/2014/main" id="{00000000-0008-0000-04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5" name="Text Box 15">
          <a:extLst>
            <a:ext uri="{FF2B5EF4-FFF2-40B4-BE49-F238E27FC236}">
              <a16:creationId xmlns:a16="http://schemas.microsoft.com/office/drawing/2014/main" id="{00000000-0008-0000-04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6" name="Text Box 15">
          <a:extLst>
            <a:ext uri="{FF2B5EF4-FFF2-40B4-BE49-F238E27FC236}">
              <a16:creationId xmlns:a16="http://schemas.microsoft.com/office/drawing/2014/main" id="{00000000-0008-0000-04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77" name="Text Box 15">
          <a:extLst>
            <a:ext uri="{FF2B5EF4-FFF2-40B4-BE49-F238E27FC236}">
              <a16:creationId xmlns:a16="http://schemas.microsoft.com/office/drawing/2014/main" id="{00000000-0008-0000-04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78" name="Text Box 15">
          <a:extLst>
            <a:ext uri="{FF2B5EF4-FFF2-40B4-BE49-F238E27FC236}">
              <a16:creationId xmlns:a16="http://schemas.microsoft.com/office/drawing/2014/main" id="{00000000-0008-0000-04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9" name="Text Box 15">
          <a:extLst>
            <a:ext uri="{FF2B5EF4-FFF2-40B4-BE49-F238E27FC236}">
              <a16:creationId xmlns:a16="http://schemas.microsoft.com/office/drawing/2014/main" id="{00000000-0008-0000-04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80" name="Text Box 15">
          <a:extLst>
            <a:ext uri="{FF2B5EF4-FFF2-40B4-BE49-F238E27FC236}">
              <a16:creationId xmlns:a16="http://schemas.microsoft.com/office/drawing/2014/main" id="{00000000-0008-0000-04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1" name="Text Box 15">
          <a:extLst>
            <a:ext uri="{FF2B5EF4-FFF2-40B4-BE49-F238E27FC236}">
              <a16:creationId xmlns:a16="http://schemas.microsoft.com/office/drawing/2014/main" id="{00000000-0008-0000-04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2" name="Text Box 15">
          <a:extLst>
            <a:ext uri="{FF2B5EF4-FFF2-40B4-BE49-F238E27FC236}">
              <a16:creationId xmlns:a16="http://schemas.microsoft.com/office/drawing/2014/main" id="{00000000-0008-0000-04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3" name="Text Box 15">
          <a:extLst>
            <a:ext uri="{FF2B5EF4-FFF2-40B4-BE49-F238E27FC236}">
              <a16:creationId xmlns:a16="http://schemas.microsoft.com/office/drawing/2014/main" id="{00000000-0008-0000-04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4" name="Text Box 15">
          <a:extLst>
            <a:ext uri="{FF2B5EF4-FFF2-40B4-BE49-F238E27FC236}">
              <a16:creationId xmlns:a16="http://schemas.microsoft.com/office/drawing/2014/main" id="{00000000-0008-0000-04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5" name="Text Box 15">
          <a:extLst>
            <a:ext uri="{FF2B5EF4-FFF2-40B4-BE49-F238E27FC236}">
              <a16:creationId xmlns:a16="http://schemas.microsoft.com/office/drawing/2014/main" id="{00000000-0008-0000-04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6" name="Text Box 15">
          <a:extLst>
            <a:ext uri="{FF2B5EF4-FFF2-40B4-BE49-F238E27FC236}">
              <a16:creationId xmlns:a16="http://schemas.microsoft.com/office/drawing/2014/main" id="{00000000-0008-0000-04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7" name="Text Box 15">
          <a:extLst>
            <a:ext uri="{FF2B5EF4-FFF2-40B4-BE49-F238E27FC236}">
              <a16:creationId xmlns:a16="http://schemas.microsoft.com/office/drawing/2014/main" id="{00000000-0008-0000-04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88" name="Text Box 15">
          <a:extLst>
            <a:ext uri="{FF2B5EF4-FFF2-40B4-BE49-F238E27FC236}">
              <a16:creationId xmlns:a16="http://schemas.microsoft.com/office/drawing/2014/main" id="{00000000-0008-0000-04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89" name="Text Box 15">
          <a:extLst>
            <a:ext uri="{FF2B5EF4-FFF2-40B4-BE49-F238E27FC236}">
              <a16:creationId xmlns:a16="http://schemas.microsoft.com/office/drawing/2014/main" id="{00000000-0008-0000-04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0" name="Text Box 15">
          <a:extLst>
            <a:ext uri="{FF2B5EF4-FFF2-40B4-BE49-F238E27FC236}">
              <a16:creationId xmlns:a16="http://schemas.microsoft.com/office/drawing/2014/main" id="{00000000-0008-0000-04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1" name="Text Box 15">
          <a:extLst>
            <a:ext uri="{FF2B5EF4-FFF2-40B4-BE49-F238E27FC236}">
              <a16:creationId xmlns:a16="http://schemas.microsoft.com/office/drawing/2014/main" id="{00000000-0008-0000-04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2" name="Text Box 15">
          <a:extLst>
            <a:ext uri="{FF2B5EF4-FFF2-40B4-BE49-F238E27FC236}">
              <a16:creationId xmlns:a16="http://schemas.microsoft.com/office/drawing/2014/main" id="{00000000-0008-0000-04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3" name="Text Box 15">
          <a:extLst>
            <a:ext uri="{FF2B5EF4-FFF2-40B4-BE49-F238E27FC236}">
              <a16:creationId xmlns:a16="http://schemas.microsoft.com/office/drawing/2014/main" id="{00000000-0008-0000-04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4" name="Text Box 15">
          <a:extLst>
            <a:ext uri="{FF2B5EF4-FFF2-40B4-BE49-F238E27FC236}">
              <a16:creationId xmlns:a16="http://schemas.microsoft.com/office/drawing/2014/main" id="{00000000-0008-0000-04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95" name="Text Box 15">
          <a:extLst>
            <a:ext uri="{FF2B5EF4-FFF2-40B4-BE49-F238E27FC236}">
              <a16:creationId xmlns:a16="http://schemas.microsoft.com/office/drawing/2014/main" id="{00000000-0008-0000-04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7" name="Text Box 15">
          <a:extLst>
            <a:ext uri="{FF2B5EF4-FFF2-40B4-BE49-F238E27FC236}">
              <a16:creationId xmlns:a16="http://schemas.microsoft.com/office/drawing/2014/main" id="{00000000-0008-0000-04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8" name="Text Box 15">
          <a:extLst>
            <a:ext uri="{FF2B5EF4-FFF2-40B4-BE49-F238E27FC236}">
              <a16:creationId xmlns:a16="http://schemas.microsoft.com/office/drawing/2014/main" id="{00000000-0008-0000-04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331"/>
    <xdr:sp macro="" textlink="">
      <xdr:nvSpPr>
        <xdr:cNvPr id="696" name="Text Box 15">
          <a:extLst>
            <a:ext uri="{FF2B5EF4-FFF2-40B4-BE49-F238E27FC236}">
              <a16:creationId xmlns:a16="http://schemas.microsoft.com/office/drawing/2014/main" id="{00000000-0008-0000-04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699" name="Text Box 16">
          <a:extLst>
            <a:ext uri="{FF2B5EF4-FFF2-40B4-BE49-F238E27FC236}">
              <a16:creationId xmlns:a16="http://schemas.microsoft.com/office/drawing/2014/main" id="{00000000-0008-0000-04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00" name="Text Box 17">
          <a:extLst>
            <a:ext uri="{FF2B5EF4-FFF2-40B4-BE49-F238E27FC236}">
              <a16:creationId xmlns:a16="http://schemas.microsoft.com/office/drawing/2014/main" id="{00000000-0008-0000-04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01" name="Text Box 18">
          <a:extLst>
            <a:ext uri="{FF2B5EF4-FFF2-40B4-BE49-F238E27FC236}">
              <a16:creationId xmlns:a16="http://schemas.microsoft.com/office/drawing/2014/main" id="{00000000-0008-0000-04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02" name="Text Box 19">
          <a:extLst>
            <a:ext uri="{FF2B5EF4-FFF2-40B4-BE49-F238E27FC236}">
              <a16:creationId xmlns:a16="http://schemas.microsoft.com/office/drawing/2014/main" id="{00000000-0008-0000-04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3" name="Text Box 15">
          <a:extLst>
            <a:ext uri="{FF2B5EF4-FFF2-40B4-BE49-F238E27FC236}">
              <a16:creationId xmlns:a16="http://schemas.microsoft.com/office/drawing/2014/main" id="{00000000-0008-0000-04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4" name="Text Box 15">
          <a:extLst>
            <a:ext uri="{FF2B5EF4-FFF2-40B4-BE49-F238E27FC236}">
              <a16:creationId xmlns:a16="http://schemas.microsoft.com/office/drawing/2014/main" id="{00000000-0008-0000-04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5" name="Text Box 15">
          <a:extLst>
            <a:ext uri="{FF2B5EF4-FFF2-40B4-BE49-F238E27FC236}">
              <a16:creationId xmlns:a16="http://schemas.microsoft.com/office/drawing/2014/main" id="{00000000-0008-0000-04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6" name="Text Box 15">
          <a:extLst>
            <a:ext uri="{FF2B5EF4-FFF2-40B4-BE49-F238E27FC236}">
              <a16:creationId xmlns:a16="http://schemas.microsoft.com/office/drawing/2014/main" id="{00000000-0008-0000-04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7" name="Text Box 15">
          <a:extLst>
            <a:ext uri="{FF2B5EF4-FFF2-40B4-BE49-F238E27FC236}">
              <a16:creationId xmlns:a16="http://schemas.microsoft.com/office/drawing/2014/main" id="{00000000-0008-0000-04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8" name="Text Box 15">
          <a:extLst>
            <a:ext uri="{FF2B5EF4-FFF2-40B4-BE49-F238E27FC236}">
              <a16:creationId xmlns:a16="http://schemas.microsoft.com/office/drawing/2014/main" id="{00000000-0008-0000-04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9" name="Text Box 15">
          <a:extLst>
            <a:ext uri="{FF2B5EF4-FFF2-40B4-BE49-F238E27FC236}">
              <a16:creationId xmlns:a16="http://schemas.microsoft.com/office/drawing/2014/main" id="{00000000-0008-0000-04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0" name="Text Box 15">
          <a:extLst>
            <a:ext uri="{FF2B5EF4-FFF2-40B4-BE49-F238E27FC236}">
              <a16:creationId xmlns:a16="http://schemas.microsoft.com/office/drawing/2014/main" id="{00000000-0008-0000-04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1" name="Text Box 15">
          <a:extLst>
            <a:ext uri="{FF2B5EF4-FFF2-40B4-BE49-F238E27FC236}">
              <a16:creationId xmlns:a16="http://schemas.microsoft.com/office/drawing/2014/main" id="{00000000-0008-0000-04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2" name="Text Box 15">
          <a:extLst>
            <a:ext uri="{FF2B5EF4-FFF2-40B4-BE49-F238E27FC236}">
              <a16:creationId xmlns:a16="http://schemas.microsoft.com/office/drawing/2014/main" id="{00000000-0008-0000-04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3" name="Text Box 15">
          <a:extLst>
            <a:ext uri="{FF2B5EF4-FFF2-40B4-BE49-F238E27FC236}">
              <a16:creationId xmlns:a16="http://schemas.microsoft.com/office/drawing/2014/main" id="{00000000-0008-0000-04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4" name="Text Box 15">
          <a:extLst>
            <a:ext uri="{FF2B5EF4-FFF2-40B4-BE49-F238E27FC236}">
              <a16:creationId xmlns:a16="http://schemas.microsoft.com/office/drawing/2014/main" id="{00000000-0008-0000-04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5" name="Text Box 15">
          <a:extLst>
            <a:ext uri="{FF2B5EF4-FFF2-40B4-BE49-F238E27FC236}">
              <a16:creationId xmlns:a16="http://schemas.microsoft.com/office/drawing/2014/main" id="{00000000-0008-0000-04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6" name="Text Box 15">
          <a:extLst>
            <a:ext uri="{FF2B5EF4-FFF2-40B4-BE49-F238E27FC236}">
              <a16:creationId xmlns:a16="http://schemas.microsoft.com/office/drawing/2014/main" id="{00000000-0008-0000-04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504825</xdr:rowOff>
    </xdr:from>
    <xdr:ext cx="95250" cy="444014"/>
    <xdr:sp macro="" textlink="">
      <xdr:nvSpPr>
        <xdr:cNvPr id="717" name="Text Box 15">
          <a:extLst>
            <a:ext uri="{FF2B5EF4-FFF2-40B4-BE49-F238E27FC236}">
              <a16:creationId xmlns:a16="http://schemas.microsoft.com/office/drawing/2014/main" id="{00000000-0008-0000-04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8" name="Text Box 15">
          <a:extLst>
            <a:ext uri="{FF2B5EF4-FFF2-40B4-BE49-F238E27FC236}">
              <a16:creationId xmlns:a16="http://schemas.microsoft.com/office/drawing/2014/main" id="{00000000-0008-0000-04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9" name="Text Box 15">
          <a:extLst>
            <a:ext uri="{FF2B5EF4-FFF2-40B4-BE49-F238E27FC236}">
              <a16:creationId xmlns:a16="http://schemas.microsoft.com/office/drawing/2014/main" id="{00000000-0008-0000-04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0" name="Text Box 15">
          <a:extLst>
            <a:ext uri="{FF2B5EF4-FFF2-40B4-BE49-F238E27FC236}">
              <a16:creationId xmlns:a16="http://schemas.microsoft.com/office/drawing/2014/main" id="{00000000-0008-0000-04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1" name="Text Box 15">
          <a:extLst>
            <a:ext uri="{FF2B5EF4-FFF2-40B4-BE49-F238E27FC236}">
              <a16:creationId xmlns:a16="http://schemas.microsoft.com/office/drawing/2014/main" id="{00000000-0008-0000-04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2" name="Text Box 15">
          <a:extLst>
            <a:ext uri="{FF2B5EF4-FFF2-40B4-BE49-F238E27FC236}">
              <a16:creationId xmlns:a16="http://schemas.microsoft.com/office/drawing/2014/main" id="{00000000-0008-0000-04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3" name="Text Box 15">
          <a:extLst>
            <a:ext uri="{FF2B5EF4-FFF2-40B4-BE49-F238E27FC236}">
              <a16:creationId xmlns:a16="http://schemas.microsoft.com/office/drawing/2014/main" id="{00000000-0008-0000-04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4" name="Text Box 15">
          <a:extLst>
            <a:ext uri="{FF2B5EF4-FFF2-40B4-BE49-F238E27FC236}">
              <a16:creationId xmlns:a16="http://schemas.microsoft.com/office/drawing/2014/main" id="{00000000-0008-0000-04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5" name="Text Box 15">
          <a:extLst>
            <a:ext uri="{FF2B5EF4-FFF2-40B4-BE49-F238E27FC236}">
              <a16:creationId xmlns:a16="http://schemas.microsoft.com/office/drawing/2014/main" id="{00000000-0008-0000-04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6" name="Text Box 15">
          <a:extLst>
            <a:ext uri="{FF2B5EF4-FFF2-40B4-BE49-F238E27FC236}">
              <a16:creationId xmlns:a16="http://schemas.microsoft.com/office/drawing/2014/main" id="{00000000-0008-0000-04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7" name="Text Box 15">
          <a:extLst>
            <a:ext uri="{FF2B5EF4-FFF2-40B4-BE49-F238E27FC236}">
              <a16:creationId xmlns:a16="http://schemas.microsoft.com/office/drawing/2014/main" id="{00000000-0008-0000-04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8" name="Text Box 15">
          <a:extLst>
            <a:ext uri="{FF2B5EF4-FFF2-40B4-BE49-F238E27FC236}">
              <a16:creationId xmlns:a16="http://schemas.microsoft.com/office/drawing/2014/main" id="{00000000-0008-0000-04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9" name="Text Box 15">
          <a:extLst>
            <a:ext uri="{FF2B5EF4-FFF2-40B4-BE49-F238E27FC236}">
              <a16:creationId xmlns:a16="http://schemas.microsoft.com/office/drawing/2014/main" id="{00000000-0008-0000-04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30" name="Text Box 15">
          <a:extLst>
            <a:ext uri="{FF2B5EF4-FFF2-40B4-BE49-F238E27FC236}">
              <a16:creationId xmlns:a16="http://schemas.microsoft.com/office/drawing/2014/main" id="{00000000-0008-0000-04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31" name="Text Box 15">
          <a:extLst>
            <a:ext uri="{FF2B5EF4-FFF2-40B4-BE49-F238E27FC236}">
              <a16:creationId xmlns:a16="http://schemas.microsoft.com/office/drawing/2014/main" id="{00000000-0008-0000-04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2" name="Text Box 16">
          <a:extLst>
            <a:ext uri="{FF2B5EF4-FFF2-40B4-BE49-F238E27FC236}">
              <a16:creationId xmlns:a16="http://schemas.microsoft.com/office/drawing/2014/main" id="{00000000-0008-0000-04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3" name="Text Box 17">
          <a:extLst>
            <a:ext uri="{FF2B5EF4-FFF2-40B4-BE49-F238E27FC236}">
              <a16:creationId xmlns:a16="http://schemas.microsoft.com/office/drawing/2014/main" id="{00000000-0008-0000-04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4" name="Text Box 18">
          <a:extLst>
            <a:ext uri="{FF2B5EF4-FFF2-40B4-BE49-F238E27FC236}">
              <a16:creationId xmlns:a16="http://schemas.microsoft.com/office/drawing/2014/main" id="{00000000-0008-0000-04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5" name="Text Box 19">
          <a:extLst>
            <a:ext uri="{FF2B5EF4-FFF2-40B4-BE49-F238E27FC236}">
              <a16:creationId xmlns:a16="http://schemas.microsoft.com/office/drawing/2014/main" id="{00000000-0008-0000-04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504825</xdr:rowOff>
    </xdr:from>
    <xdr:ext cx="95250" cy="213632"/>
    <xdr:sp macro="" textlink="">
      <xdr:nvSpPr>
        <xdr:cNvPr id="736" name="Text Box 15">
          <a:extLst>
            <a:ext uri="{FF2B5EF4-FFF2-40B4-BE49-F238E27FC236}">
              <a16:creationId xmlns:a16="http://schemas.microsoft.com/office/drawing/2014/main" id="{00000000-0008-0000-04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37" name="Text Box 16">
          <a:extLst>
            <a:ext uri="{FF2B5EF4-FFF2-40B4-BE49-F238E27FC236}">
              <a16:creationId xmlns:a16="http://schemas.microsoft.com/office/drawing/2014/main" id="{00000000-0008-0000-04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38" name="Text Box 17">
          <a:extLst>
            <a:ext uri="{FF2B5EF4-FFF2-40B4-BE49-F238E27FC236}">
              <a16:creationId xmlns:a16="http://schemas.microsoft.com/office/drawing/2014/main" id="{00000000-0008-0000-04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39" name="Text Box 18">
          <a:extLst>
            <a:ext uri="{FF2B5EF4-FFF2-40B4-BE49-F238E27FC236}">
              <a16:creationId xmlns:a16="http://schemas.microsoft.com/office/drawing/2014/main" id="{00000000-0008-0000-04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0" name="Text Box 19">
          <a:extLst>
            <a:ext uri="{FF2B5EF4-FFF2-40B4-BE49-F238E27FC236}">
              <a16:creationId xmlns:a16="http://schemas.microsoft.com/office/drawing/2014/main" id="{00000000-0008-0000-04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1" name="Text Box 15">
          <a:extLst>
            <a:ext uri="{FF2B5EF4-FFF2-40B4-BE49-F238E27FC236}">
              <a16:creationId xmlns:a16="http://schemas.microsoft.com/office/drawing/2014/main" id="{00000000-0008-0000-04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2" name="Text Box 15">
          <a:extLst>
            <a:ext uri="{FF2B5EF4-FFF2-40B4-BE49-F238E27FC236}">
              <a16:creationId xmlns:a16="http://schemas.microsoft.com/office/drawing/2014/main" id="{00000000-0008-0000-04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3" name="Text Box 15">
          <a:extLst>
            <a:ext uri="{FF2B5EF4-FFF2-40B4-BE49-F238E27FC236}">
              <a16:creationId xmlns:a16="http://schemas.microsoft.com/office/drawing/2014/main" id="{00000000-0008-0000-04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504825</xdr:rowOff>
    </xdr:from>
    <xdr:ext cx="95250" cy="444331"/>
    <xdr:sp macro="" textlink="">
      <xdr:nvSpPr>
        <xdr:cNvPr id="744" name="Text Box 15">
          <a:extLst>
            <a:ext uri="{FF2B5EF4-FFF2-40B4-BE49-F238E27FC236}">
              <a16:creationId xmlns:a16="http://schemas.microsoft.com/office/drawing/2014/main" id="{00000000-0008-0000-04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5" name="Text Box 16">
          <a:extLst>
            <a:ext uri="{FF2B5EF4-FFF2-40B4-BE49-F238E27FC236}">
              <a16:creationId xmlns:a16="http://schemas.microsoft.com/office/drawing/2014/main" id="{00000000-0008-0000-04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6" name="Text Box 17">
          <a:extLst>
            <a:ext uri="{FF2B5EF4-FFF2-40B4-BE49-F238E27FC236}">
              <a16:creationId xmlns:a16="http://schemas.microsoft.com/office/drawing/2014/main" id="{00000000-0008-0000-04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7" name="Text Box 18">
          <a:extLst>
            <a:ext uri="{FF2B5EF4-FFF2-40B4-BE49-F238E27FC236}">
              <a16:creationId xmlns:a16="http://schemas.microsoft.com/office/drawing/2014/main" id="{00000000-0008-0000-04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8" name="Text Box 19">
          <a:extLst>
            <a:ext uri="{FF2B5EF4-FFF2-40B4-BE49-F238E27FC236}">
              <a16:creationId xmlns:a16="http://schemas.microsoft.com/office/drawing/2014/main" id="{00000000-0008-0000-04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9" name="Text Box 15">
          <a:extLst>
            <a:ext uri="{FF2B5EF4-FFF2-40B4-BE49-F238E27FC236}">
              <a16:creationId xmlns:a16="http://schemas.microsoft.com/office/drawing/2014/main" id="{00000000-0008-0000-04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0" name="Text Box 15">
          <a:extLst>
            <a:ext uri="{FF2B5EF4-FFF2-40B4-BE49-F238E27FC236}">
              <a16:creationId xmlns:a16="http://schemas.microsoft.com/office/drawing/2014/main" id="{00000000-0008-0000-04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1" name="Text Box 15">
          <a:extLst>
            <a:ext uri="{FF2B5EF4-FFF2-40B4-BE49-F238E27FC236}">
              <a16:creationId xmlns:a16="http://schemas.microsoft.com/office/drawing/2014/main" id="{00000000-0008-0000-04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2" name="Text Box 15">
          <a:extLst>
            <a:ext uri="{FF2B5EF4-FFF2-40B4-BE49-F238E27FC236}">
              <a16:creationId xmlns:a16="http://schemas.microsoft.com/office/drawing/2014/main" id="{00000000-0008-0000-04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3" name="Text Box 15">
          <a:extLst>
            <a:ext uri="{FF2B5EF4-FFF2-40B4-BE49-F238E27FC236}">
              <a16:creationId xmlns:a16="http://schemas.microsoft.com/office/drawing/2014/main" id="{00000000-0008-0000-04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4" name="Text Box 15">
          <a:extLst>
            <a:ext uri="{FF2B5EF4-FFF2-40B4-BE49-F238E27FC236}">
              <a16:creationId xmlns:a16="http://schemas.microsoft.com/office/drawing/2014/main" id="{00000000-0008-0000-04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5" name="Text Box 15">
          <a:extLst>
            <a:ext uri="{FF2B5EF4-FFF2-40B4-BE49-F238E27FC236}">
              <a16:creationId xmlns:a16="http://schemas.microsoft.com/office/drawing/2014/main" id="{00000000-0008-0000-04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6" name="Text Box 15">
          <a:extLst>
            <a:ext uri="{FF2B5EF4-FFF2-40B4-BE49-F238E27FC236}">
              <a16:creationId xmlns:a16="http://schemas.microsoft.com/office/drawing/2014/main" id="{00000000-0008-0000-04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7" name="Text Box 15">
          <a:extLst>
            <a:ext uri="{FF2B5EF4-FFF2-40B4-BE49-F238E27FC236}">
              <a16:creationId xmlns:a16="http://schemas.microsoft.com/office/drawing/2014/main" id="{00000000-0008-0000-04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8" name="Text Box 15">
          <a:extLst>
            <a:ext uri="{FF2B5EF4-FFF2-40B4-BE49-F238E27FC236}">
              <a16:creationId xmlns:a16="http://schemas.microsoft.com/office/drawing/2014/main" id="{00000000-0008-0000-04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9" name="Text Box 15">
          <a:extLst>
            <a:ext uri="{FF2B5EF4-FFF2-40B4-BE49-F238E27FC236}">
              <a16:creationId xmlns:a16="http://schemas.microsoft.com/office/drawing/2014/main" id="{00000000-0008-0000-04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60" name="Text Box 15">
          <a:extLst>
            <a:ext uri="{FF2B5EF4-FFF2-40B4-BE49-F238E27FC236}">
              <a16:creationId xmlns:a16="http://schemas.microsoft.com/office/drawing/2014/main" id="{00000000-0008-0000-04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61" name="Text Box 15">
          <a:extLst>
            <a:ext uri="{FF2B5EF4-FFF2-40B4-BE49-F238E27FC236}">
              <a16:creationId xmlns:a16="http://schemas.microsoft.com/office/drawing/2014/main" id="{00000000-0008-0000-04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62" name="Text Box 15">
          <a:extLst>
            <a:ext uri="{FF2B5EF4-FFF2-40B4-BE49-F238E27FC236}">
              <a16:creationId xmlns:a16="http://schemas.microsoft.com/office/drawing/2014/main" id="{00000000-0008-0000-04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4" name="Text Box 15">
          <a:extLst>
            <a:ext uri="{FF2B5EF4-FFF2-40B4-BE49-F238E27FC236}">
              <a16:creationId xmlns:a16="http://schemas.microsoft.com/office/drawing/2014/main" id="{00000000-0008-0000-04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5" name="Text Box 15">
          <a:extLst>
            <a:ext uri="{FF2B5EF4-FFF2-40B4-BE49-F238E27FC236}">
              <a16:creationId xmlns:a16="http://schemas.microsoft.com/office/drawing/2014/main" id="{00000000-0008-0000-04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6" name="Text Box 15">
          <a:extLst>
            <a:ext uri="{FF2B5EF4-FFF2-40B4-BE49-F238E27FC236}">
              <a16:creationId xmlns:a16="http://schemas.microsoft.com/office/drawing/2014/main" id="{00000000-0008-0000-04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7" name="Text Box 15">
          <a:extLst>
            <a:ext uri="{FF2B5EF4-FFF2-40B4-BE49-F238E27FC236}">
              <a16:creationId xmlns:a16="http://schemas.microsoft.com/office/drawing/2014/main" id="{00000000-0008-0000-04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8" name="Text Box 15">
          <a:extLst>
            <a:ext uri="{FF2B5EF4-FFF2-40B4-BE49-F238E27FC236}">
              <a16:creationId xmlns:a16="http://schemas.microsoft.com/office/drawing/2014/main" id="{00000000-0008-0000-04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9" name="Text Box 15">
          <a:extLst>
            <a:ext uri="{FF2B5EF4-FFF2-40B4-BE49-F238E27FC236}">
              <a16:creationId xmlns:a16="http://schemas.microsoft.com/office/drawing/2014/main" id="{00000000-0008-0000-04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0" name="Text Box 15">
          <a:extLst>
            <a:ext uri="{FF2B5EF4-FFF2-40B4-BE49-F238E27FC236}">
              <a16:creationId xmlns:a16="http://schemas.microsoft.com/office/drawing/2014/main" id="{00000000-0008-0000-04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1" name="Text Box 15">
          <a:extLst>
            <a:ext uri="{FF2B5EF4-FFF2-40B4-BE49-F238E27FC236}">
              <a16:creationId xmlns:a16="http://schemas.microsoft.com/office/drawing/2014/main" id="{00000000-0008-0000-04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2" name="Text Box 15">
          <a:extLst>
            <a:ext uri="{FF2B5EF4-FFF2-40B4-BE49-F238E27FC236}">
              <a16:creationId xmlns:a16="http://schemas.microsoft.com/office/drawing/2014/main" id="{00000000-0008-0000-04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3" name="Text Box 15">
          <a:extLst>
            <a:ext uri="{FF2B5EF4-FFF2-40B4-BE49-F238E27FC236}">
              <a16:creationId xmlns:a16="http://schemas.microsoft.com/office/drawing/2014/main" id="{00000000-0008-0000-04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4" name="Text Box 15">
          <a:extLst>
            <a:ext uri="{FF2B5EF4-FFF2-40B4-BE49-F238E27FC236}">
              <a16:creationId xmlns:a16="http://schemas.microsoft.com/office/drawing/2014/main" id="{00000000-0008-0000-04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5" name="Text Box 15">
          <a:extLst>
            <a:ext uri="{FF2B5EF4-FFF2-40B4-BE49-F238E27FC236}">
              <a16:creationId xmlns:a16="http://schemas.microsoft.com/office/drawing/2014/main" id="{00000000-0008-0000-04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6" name="Text Box 15">
          <a:extLst>
            <a:ext uri="{FF2B5EF4-FFF2-40B4-BE49-F238E27FC236}">
              <a16:creationId xmlns:a16="http://schemas.microsoft.com/office/drawing/2014/main" id="{00000000-0008-0000-04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7" name="Text Box 15">
          <a:extLst>
            <a:ext uri="{FF2B5EF4-FFF2-40B4-BE49-F238E27FC236}">
              <a16:creationId xmlns:a16="http://schemas.microsoft.com/office/drawing/2014/main" id="{00000000-0008-0000-04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778" name="Text Box 16">
          <a:extLst>
            <a:ext uri="{FF2B5EF4-FFF2-40B4-BE49-F238E27FC236}">
              <a16:creationId xmlns:a16="http://schemas.microsoft.com/office/drawing/2014/main" id="{00000000-0008-0000-04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779" name="Text Box 17">
          <a:extLst>
            <a:ext uri="{FF2B5EF4-FFF2-40B4-BE49-F238E27FC236}">
              <a16:creationId xmlns:a16="http://schemas.microsoft.com/office/drawing/2014/main" id="{00000000-0008-0000-04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13</xdr:row>
      <xdr:rowOff>15875</xdr:rowOff>
    </xdr:from>
    <xdr:ext cx="95250" cy="171450"/>
    <xdr:sp macro="" textlink="">
      <xdr:nvSpPr>
        <xdr:cNvPr id="780" name="Text Box 18">
          <a:extLst>
            <a:ext uri="{FF2B5EF4-FFF2-40B4-BE49-F238E27FC236}">
              <a16:creationId xmlns:a16="http://schemas.microsoft.com/office/drawing/2014/main" id="{00000000-0008-0000-0400-00000C030000}"/>
            </a:ext>
          </a:extLst>
        </xdr:cNvPr>
        <xdr:cNvSpPr txBox="1">
          <a:spLocks noChangeArrowheads="1"/>
        </xdr:cNvSpPr>
      </xdr:nvSpPr>
      <xdr:spPr bwMode="auto">
        <a:xfrm>
          <a:off x="12482512" y="377031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504825</xdr:rowOff>
    </xdr:from>
    <xdr:ext cx="95250" cy="213632"/>
    <xdr:sp macro="" textlink="">
      <xdr:nvSpPr>
        <xdr:cNvPr id="782" name="Text Box 15">
          <a:extLst>
            <a:ext uri="{FF2B5EF4-FFF2-40B4-BE49-F238E27FC236}">
              <a16:creationId xmlns:a16="http://schemas.microsoft.com/office/drawing/2014/main" id="{00000000-0008-0000-04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3" name="Text Box 16">
          <a:extLst>
            <a:ext uri="{FF2B5EF4-FFF2-40B4-BE49-F238E27FC236}">
              <a16:creationId xmlns:a16="http://schemas.microsoft.com/office/drawing/2014/main" id="{00000000-0008-0000-04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4" name="Text Box 17">
          <a:extLst>
            <a:ext uri="{FF2B5EF4-FFF2-40B4-BE49-F238E27FC236}">
              <a16:creationId xmlns:a16="http://schemas.microsoft.com/office/drawing/2014/main" id="{00000000-0008-0000-04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5" name="Text Box 18">
          <a:extLst>
            <a:ext uri="{FF2B5EF4-FFF2-40B4-BE49-F238E27FC236}">
              <a16:creationId xmlns:a16="http://schemas.microsoft.com/office/drawing/2014/main" id="{00000000-0008-0000-04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6" name="Text Box 19">
          <a:extLst>
            <a:ext uri="{FF2B5EF4-FFF2-40B4-BE49-F238E27FC236}">
              <a16:creationId xmlns:a16="http://schemas.microsoft.com/office/drawing/2014/main" id="{00000000-0008-0000-04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87" name="Text Box 15">
          <a:extLst>
            <a:ext uri="{FF2B5EF4-FFF2-40B4-BE49-F238E27FC236}">
              <a16:creationId xmlns:a16="http://schemas.microsoft.com/office/drawing/2014/main" id="{00000000-0008-0000-04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88" name="Text Box 15">
          <a:extLst>
            <a:ext uri="{FF2B5EF4-FFF2-40B4-BE49-F238E27FC236}">
              <a16:creationId xmlns:a16="http://schemas.microsoft.com/office/drawing/2014/main" id="{00000000-0008-0000-04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89" name="Text Box 15">
          <a:extLst>
            <a:ext uri="{FF2B5EF4-FFF2-40B4-BE49-F238E27FC236}">
              <a16:creationId xmlns:a16="http://schemas.microsoft.com/office/drawing/2014/main" id="{00000000-0008-0000-04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2" name="Text Box 15">
          <a:extLst>
            <a:ext uri="{FF2B5EF4-FFF2-40B4-BE49-F238E27FC236}">
              <a16:creationId xmlns:a16="http://schemas.microsoft.com/office/drawing/2014/main" id="{00000000-0008-0000-04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3" name="Text Box 15">
          <a:extLst>
            <a:ext uri="{FF2B5EF4-FFF2-40B4-BE49-F238E27FC236}">
              <a16:creationId xmlns:a16="http://schemas.microsoft.com/office/drawing/2014/main" id="{00000000-0008-0000-04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4" name="Text Box 15">
          <a:extLst>
            <a:ext uri="{FF2B5EF4-FFF2-40B4-BE49-F238E27FC236}">
              <a16:creationId xmlns:a16="http://schemas.microsoft.com/office/drawing/2014/main" id="{00000000-0008-0000-04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5" name="Text Box 15">
          <a:extLst>
            <a:ext uri="{FF2B5EF4-FFF2-40B4-BE49-F238E27FC236}">
              <a16:creationId xmlns:a16="http://schemas.microsoft.com/office/drawing/2014/main" id="{00000000-0008-0000-04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6" name="Text Box 15">
          <a:extLst>
            <a:ext uri="{FF2B5EF4-FFF2-40B4-BE49-F238E27FC236}">
              <a16:creationId xmlns:a16="http://schemas.microsoft.com/office/drawing/2014/main" id="{00000000-0008-0000-04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7" name="Text Box 15">
          <a:extLst>
            <a:ext uri="{FF2B5EF4-FFF2-40B4-BE49-F238E27FC236}">
              <a16:creationId xmlns:a16="http://schemas.microsoft.com/office/drawing/2014/main" id="{00000000-0008-0000-04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8" name="Text Box 15">
          <a:extLst>
            <a:ext uri="{FF2B5EF4-FFF2-40B4-BE49-F238E27FC236}">
              <a16:creationId xmlns:a16="http://schemas.microsoft.com/office/drawing/2014/main" id="{00000000-0008-0000-04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9" name="Text Box 15">
          <a:extLst>
            <a:ext uri="{FF2B5EF4-FFF2-40B4-BE49-F238E27FC236}">
              <a16:creationId xmlns:a16="http://schemas.microsoft.com/office/drawing/2014/main" id="{00000000-0008-0000-04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0" name="Text Box 15">
          <a:extLst>
            <a:ext uri="{FF2B5EF4-FFF2-40B4-BE49-F238E27FC236}">
              <a16:creationId xmlns:a16="http://schemas.microsoft.com/office/drawing/2014/main" id="{00000000-0008-0000-04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1" name="Text Box 15">
          <a:extLst>
            <a:ext uri="{FF2B5EF4-FFF2-40B4-BE49-F238E27FC236}">
              <a16:creationId xmlns:a16="http://schemas.microsoft.com/office/drawing/2014/main" id="{00000000-0008-0000-04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2" name="Text Box 15">
          <a:extLst>
            <a:ext uri="{FF2B5EF4-FFF2-40B4-BE49-F238E27FC236}">
              <a16:creationId xmlns:a16="http://schemas.microsoft.com/office/drawing/2014/main" id="{00000000-0008-0000-04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3" name="Text Box 15">
          <a:extLst>
            <a:ext uri="{FF2B5EF4-FFF2-40B4-BE49-F238E27FC236}">
              <a16:creationId xmlns:a16="http://schemas.microsoft.com/office/drawing/2014/main" id="{00000000-0008-0000-04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4" name="Text Box 15">
          <a:extLst>
            <a:ext uri="{FF2B5EF4-FFF2-40B4-BE49-F238E27FC236}">
              <a16:creationId xmlns:a16="http://schemas.microsoft.com/office/drawing/2014/main" id="{00000000-0008-0000-04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5" name="Text Box 15">
          <a:extLst>
            <a:ext uri="{FF2B5EF4-FFF2-40B4-BE49-F238E27FC236}">
              <a16:creationId xmlns:a16="http://schemas.microsoft.com/office/drawing/2014/main" id="{00000000-0008-0000-04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6" name="Text Box 15">
          <a:extLst>
            <a:ext uri="{FF2B5EF4-FFF2-40B4-BE49-F238E27FC236}">
              <a16:creationId xmlns:a16="http://schemas.microsoft.com/office/drawing/2014/main" id="{00000000-0008-0000-04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7" name="Text Box 15">
          <a:extLst>
            <a:ext uri="{FF2B5EF4-FFF2-40B4-BE49-F238E27FC236}">
              <a16:creationId xmlns:a16="http://schemas.microsoft.com/office/drawing/2014/main" id="{00000000-0008-0000-04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8" name="Text Box 15">
          <a:extLst>
            <a:ext uri="{FF2B5EF4-FFF2-40B4-BE49-F238E27FC236}">
              <a16:creationId xmlns:a16="http://schemas.microsoft.com/office/drawing/2014/main" id="{00000000-0008-0000-04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9" name="Text Box 15">
          <a:extLst>
            <a:ext uri="{FF2B5EF4-FFF2-40B4-BE49-F238E27FC236}">
              <a16:creationId xmlns:a16="http://schemas.microsoft.com/office/drawing/2014/main" id="{00000000-0008-0000-04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0" name="Text Box 15">
          <a:extLst>
            <a:ext uri="{FF2B5EF4-FFF2-40B4-BE49-F238E27FC236}">
              <a16:creationId xmlns:a16="http://schemas.microsoft.com/office/drawing/2014/main" id="{00000000-0008-0000-04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1" name="Text Box 15">
          <a:extLst>
            <a:ext uri="{FF2B5EF4-FFF2-40B4-BE49-F238E27FC236}">
              <a16:creationId xmlns:a16="http://schemas.microsoft.com/office/drawing/2014/main" id="{00000000-0008-0000-04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2" name="Text Box 15">
          <a:extLst>
            <a:ext uri="{FF2B5EF4-FFF2-40B4-BE49-F238E27FC236}">
              <a16:creationId xmlns:a16="http://schemas.microsoft.com/office/drawing/2014/main" id="{00000000-0008-0000-04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3" name="Text Box 15">
          <a:extLst>
            <a:ext uri="{FF2B5EF4-FFF2-40B4-BE49-F238E27FC236}">
              <a16:creationId xmlns:a16="http://schemas.microsoft.com/office/drawing/2014/main" id="{00000000-0008-0000-04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4" name="Text Box 15">
          <a:extLst>
            <a:ext uri="{FF2B5EF4-FFF2-40B4-BE49-F238E27FC236}">
              <a16:creationId xmlns:a16="http://schemas.microsoft.com/office/drawing/2014/main" id="{00000000-0008-0000-04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5" name="Text Box 15">
          <a:extLst>
            <a:ext uri="{FF2B5EF4-FFF2-40B4-BE49-F238E27FC236}">
              <a16:creationId xmlns:a16="http://schemas.microsoft.com/office/drawing/2014/main" id="{00000000-0008-0000-04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6" name="Text Box 15">
          <a:extLst>
            <a:ext uri="{FF2B5EF4-FFF2-40B4-BE49-F238E27FC236}">
              <a16:creationId xmlns:a16="http://schemas.microsoft.com/office/drawing/2014/main" id="{00000000-0008-0000-04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7" name="Text Box 15">
          <a:extLst>
            <a:ext uri="{FF2B5EF4-FFF2-40B4-BE49-F238E27FC236}">
              <a16:creationId xmlns:a16="http://schemas.microsoft.com/office/drawing/2014/main" id="{00000000-0008-0000-04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8" name="Text Box 15">
          <a:extLst>
            <a:ext uri="{FF2B5EF4-FFF2-40B4-BE49-F238E27FC236}">
              <a16:creationId xmlns:a16="http://schemas.microsoft.com/office/drawing/2014/main" id="{00000000-0008-0000-04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9" name="Text Box 15">
          <a:extLst>
            <a:ext uri="{FF2B5EF4-FFF2-40B4-BE49-F238E27FC236}">
              <a16:creationId xmlns:a16="http://schemas.microsoft.com/office/drawing/2014/main" id="{00000000-0008-0000-04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0" name="Text Box 15">
          <a:extLst>
            <a:ext uri="{FF2B5EF4-FFF2-40B4-BE49-F238E27FC236}">
              <a16:creationId xmlns:a16="http://schemas.microsoft.com/office/drawing/2014/main" id="{00000000-0008-0000-04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1" name="Text Box 15">
          <a:extLst>
            <a:ext uri="{FF2B5EF4-FFF2-40B4-BE49-F238E27FC236}">
              <a16:creationId xmlns:a16="http://schemas.microsoft.com/office/drawing/2014/main" id="{00000000-0008-0000-04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2" name="Text Box 15">
          <a:extLst>
            <a:ext uri="{FF2B5EF4-FFF2-40B4-BE49-F238E27FC236}">
              <a16:creationId xmlns:a16="http://schemas.microsoft.com/office/drawing/2014/main" id="{00000000-0008-0000-04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3" name="Text Box 15">
          <a:extLst>
            <a:ext uri="{FF2B5EF4-FFF2-40B4-BE49-F238E27FC236}">
              <a16:creationId xmlns:a16="http://schemas.microsoft.com/office/drawing/2014/main" id="{00000000-0008-0000-04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4" name="Text Box 15">
          <a:extLst>
            <a:ext uri="{FF2B5EF4-FFF2-40B4-BE49-F238E27FC236}">
              <a16:creationId xmlns:a16="http://schemas.microsoft.com/office/drawing/2014/main" id="{00000000-0008-0000-04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5" name="Text Box 15">
          <a:extLst>
            <a:ext uri="{FF2B5EF4-FFF2-40B4-BE49-F238E27FC236}">
              <a16:creationId xmlns:a16="http://schemas.microsoft.com/office/drawing/2014/main" id="{00000000-0008-0000-04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6" name="Text Box 15">
          <a:extLst>
            <a:ext uri="{FF2B5EF4-FFF2-40B4-BE49-F238E27FC236}">
              <a16:creationId xmlns:a16="http://schemas.microsoft.com/office/drawing/2014/main" id="{00000000-0008-0000-04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7" name="Text Box 15">
          <a:extLst>
            <a:ext uri="{FF2B5EF4-FFF2-40B4-BE49-F238E27FC236}">
              <a16:creationId xmlns:a16="http://schemas.microsoft.com/office/drawing/2014/main" id="{00000000-0008-0000-04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8" name="Text Box 15">
          <a:extLst>
            <a:ext uri="{FF2B5EF4-FFF2-40B4-BE49-F238E27FC236}">
              <a16:creationId xmlns:a16="http://schemas.microsoft.com/office/drawing/2014/main" id="{00000000-0008-0000-04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9" name="Text Box 15">
          <a:extLst>
            <a:ext uri="{FF2B5EF4-FFF2-40B4-BE49-F238E27FC236}">
              <a16:creationId xmlns:a16="http://schemas.microsoft.com/office/drawing/2014/main" id="{00000000-0008-0000-04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0" name="Text Box 15">
          <a:extLst>
            <a:ext uri="{FF2B5EF4-FFF2-40B4-BE49-F238E27FC236}">
              <a16:creationId xmlns:a16="http://schemas.microsoft.com/office/drawing/2014/main" id="{00000000-0008-0000-04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1" name="Text Box 15">
          <a:extLst>
            <a:ext uri="{FF2B5EF4-FFF2-40B4-BE49-F238E27FC236}">
              <a16:creationId xmlns:a16="http://schemas.microsoft.com/office/drawing/2014/main" id="{00000000-0008-0000-04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2" name="Text Box 15">
          <a:extLst>
            <a:ext uri="{FF2B5EF4-FFF2-40B4-BE49-F238E27FC236}">
              <a16:creationId xmlns:a16="http://schemas.microsoft.com/office/drawing/2014/main" id="{00000000-0008-0000-04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3" name="Text Box 15">
          <a:extLst>
            <a:ext uri="{FF2B5EF4-FFF2-40B4-BE49-F238E27FC236}">
              <a16:creationId xmlns:a16="http://schemas.microsoft.com/office/drawing/2014/main" id="{00000000-0008-0000-04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4" name="Text Box 15">
          <a:extLst>
            <a:ext uri="{FF2B5EF4-FFF2-40B4-BE49-F238E27FC236}">
              <a16:creationId xmlns:a16="http://schemas.microsoft.com/office/drawing/2014/main" id="{00000000-0008-0000-04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6" name="Text Box 16">
          <a:extLst>
            <a:ext uri="{FF2B5EF4-FFF2-40B4-BE49-F238E27FC236}">
              <a16:creationId xmlns:a16="http://schemas.microsoft.com/office/drawing/2014/main" id="{00000000-0008-0000-0400-000044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7" name="Text Box 17">
          <a:extLst>
            <a:ext uri="{FF2B5EF4-FFF2-40B4-BE49-F238E27FC236}">
              <a16:creationId xmlns:a16="http://schemas.microsoft.com/office/drawing/2014/main" id="{00000000-0008-0000-0400-000045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8" name="Text Box 18">
          <a:extLst>
            <a:ext uri="{FF2B5EF4-FFF2-40B4-BE49-F238E27FC236}">
              <a16:creationId xmlns:a16="http://schemas.microsoft.com/office/drawing/2014/main" id="{00000000-0008-0000-0400-000046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9" name="Text Box 19">
          <a:extLst>
            <a:ext uri="{FF2B5EF4-FFF2-40B4-BE49-F238E27FC236}">
              <a16:creationId xmlns:a16="http://schemas.microsoft.com/office/drawing/2014/main" id="{00000000-0008-0000-0400-000047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1" name="Text Box 15">
          <a:extLst>
            <a:ext uri="{FF2B5EF4-FFF2-40B4-BE49-F238E27FC236}">
              <a16:creationId xmlns:a16="http://schemas.microsoft.com/office/drawing/2014/main" id="{00000000-0008-0000-0400-00004903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2" name="Text Box 15">
          <a:extLst>
            <a:ext uri="{FF2B5EF4-FFF2-40B4-BE49-F238E27FC236}">
              <a16:creationId xmlns:a16="http://schemas.microsoft.com/office/drawing/2014/main" id="{00000000-0008-0000-0400-00004A03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3" name="Text Box 15">
          <a:extLst>
            <a:ext uri="{FF2B5EF4-FFF2-40B4-BE49-F238E27FC236}">
              <a16:creationId xmlns:a16="http://schemas.microsoft.com/office/drawing/2014/main" id="{00000000-0008-0000-0400-00004B03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4" name="Text Box 15">
          <a:extLst>
            <a:ext uri="{FF2B5EF4-FFF2-40B4-BE49-F238E27FC236}">
              <a16:creationId xmlns:a16="http://schemas.microsoft.com/office/drawing/2014/main" id="{00000000-0008-0000-0400-00004C03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5" name="Text Box 15">
          <a:extLst>
            <a:ext uri="{FF2B5EF4-FFF2-40B4-BE49-F238E27FC236}">
              <a16:creationId xmlns:a16="http://schemas.microsoft.com/office/drawing/2014/main" id="{00000000-0008-0000-0400-00004D03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6" name="Text Box 15">
          <a:extLst>
            <a:ext uri="{FF2B5EF4-FFF2-40B4-BE49-F238E27FC236}">
              <a16:creationId xmlns:a16="http://schemas.microsoft.com/office/drawing/2014/main" id="{00000000-0008-0000-0400-00004E03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7" name="Text Box 15">
          <a:extLst>
            <a:ext uri="{FF2B5EF4-FFF2-40B4-BE49-F238E27FC236}">
              <a16:creationId xmlns:a16="http://schemas.microsoft.com/office/drawing/2014/main" id="{00000000-0008-0000-0400-00004F03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8" name="Text Box 15">
          <a:extLst>
            <a:ext uri="{FF2B5EF4-FFF2-40B4-BE49-F238E27FC236}">
              <a16:creationId xmlns:a16="http://schemas.microsoft.com/office/drawing/2014/main" id="{00000000-0008-0000-0400-000050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9" name="Text Box 15">
          <a:extLst>
            <a:ext uri="{FF2B5EF4-FFF2-40B4-BE49-F238E27FC236}">
              <a16:creationId xmlns:a16="http://schemas.microsoft.com/office/drawing/2014/main" id="{00000000-0008-0000-0400-000051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0" name="Text Box 15">
          <a:extLst>
            <a:ext uri="{FF2B5EF4-FFF2-40B4-BE49-F238E27FC236}">
              <a16:creationId xmlns:a16="http://schemas.microsoft.com/office/drawing/2014/main" id="{00000000-0008-0000-0400-000052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1" name="Text Box 15">
          <a:extLst>
            <a:ext uri="{FF2B5EF4-FFF2-40B4-BE49-F238E27FC236}">
              <a16:creationId xmlns:a16="http://schemas.microsoft.com/office/drawing/2014/main" id="{00000000-0008-0000-0400-000053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2" name="Text Box 15">
          <a:extLst>
            <a:ext uri="{FF2B5EF4-FFF2-40B4-BE49-F238E27FC236}">
              <a16:creationId xmlns:a16="http://schemas.microsoft.com/office/drawing/2014/main" id="{00000000-0008-0000-0400-000054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3" name="Text Box 15">
          <a:extLst>
            <a:ext uri="{FF2B5EF4-FFF2-40B4-BE49-F238E27FC236}">
              <a16:creationId xmlns:a16="http://schemas.microsoft.com/office/drawing/2014/main" id="{00000000-0008-0000-0400-000055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4" name="Text Box 15">
          <a:extLst>
            <a:ext uri="{FF2B5EF4-FFF2-40B4-BE49-F238E27FC236}">
              <a16:creationId xmlns:a16="http://schemas.microsoft.com/office/drawing/2014/main" id="{00000000-0008-0000-0400-000056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5" name="Text Box 16">
          <a:extLst>
            <a:ext uri="{FF2B5EF4-FFF2-40B4-BE49-F238E27FC236}">
              <a16:creationId xmlns:a16="http://schemas.microsoft.com/office/drawing/2014/main" id="{00000000-0008-0000-0400-000057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6" name="Text Box 17">
          <a:extLst>
            <a:ext uri="{FF2B5EF4-FFF2-40B4-BE49-F238E27FC236}">
              <a16:creationId xmlns:a16="http://schemas.microsoft.com/office/drawing/2014/main" id="{00000000-0008-0000-0400-000058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7" name="Text Box 18">
          <a:extLst>
            <a:ext uri="{FF2B5EF4-FFF2-40B4-BE49-F238E27FC236}">
              <a16:creationId xmlns:a16="http://schemas.microsoft.com/office/drawing/2014/main" id="{00000000-0008-0000-0400-000059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8" name="Text Box 19">
          <a:extLst>
            <a:ext uri="{FF2B5EF4-FFF2-40B4-BE49-F238E27FC236}">
              <a16:creationId xmlns:a16="http://schemas.microsoft.com/office/drawing/2014/main" id="{00000000-0008-0000-0400-00005A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9" name="Text Box 15">
          <a:extLst>
            <a:ext uri="{FF2B5EF4-FFF2-40B4-BE49-F238E27FC236}">
              <a16:creationId xmlns:a16="http://schemas.microsoft.com/office/drawing/2014/main" id="{00000000-0008-0000-0400-00005B03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0" name="Text Box 16">
          <a:extLst>
            <a:ext uri="{FF2B5EF4-FFF2-40B4-BE49-F238E27FC236}">
              <a16:creationId xmlns:a16="http://schemas.microsoft.com/office/drawing/2014/main" id="{00000000-0008-0000-0400-00005C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1" name="Text Box 17">
          <a:extLst>
            <a:ext uri="{FF2B5EF4-FFF2-40B4-BE49-F238E27FC236}">
              <a16:creationId xmlns:a16="http://schemas.microsoft.com/office/drawing/2014/main" id="{00000000-0008-0000-0400-00005D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2" name="Text Box 18">
          <a:extLst>
            <a:ext uri="{FF2B5EF4-FFF2-40B4-BE49-F238E27FC236}">
              <a16:creationId xmlns:a16="http://schemas.microsoft.com/office/drawing/2014/main" id="{00000000-0008-0000-0400-00005E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3" name="Text Box 19">
          <a:extLst>
            <a:ext uri="{FF2B5EF4-FFF2-40B4-BE49-F238E27FC236}">
              <a16:creationId xmlns:a16="http://schemas.microsoft.com/office/drawing/2014/main" id="{00000000-0008-0000-0400-00005F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4" name="Text Box 15">
          <a:extLst>
            <a:ext uri="{FF2B5EF4-FFF2-40B4-BE49-F238E27FC236}">
              <a16:creationId xmlns:a16="http://schemas.microsoft.com/office/drawing/2014/main" id="{00000000-0008-0000-0400-00006003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5" name="Text Box 15">
          <a:extLst>
            <a:ext uri="{FF2B5EF4-FFF2-40B4-BE49-F238E27FC236}">
              <a16:creationId xmlns:a16="http://schemas.microsoft.com/office/drawing/2014/main" id="{00000000-0008-0000-0400-000061030000}"/>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6" name="Text Box 15">
          <a:extLst>
            <a:ext uri="{FF2B5EF4-FFF2-40B4-BE49-F238E27FC236}">
              <a16:creationId xmlns:a16="http://schemas.microsoft.com/office/drawing/2014/main" id="{00000000-0008-0000-0400-000062030000}"/>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7" name="Text Box 15">
          <a:extLst>
            <a:ext uri="{FF2B5EF4-FFF2-40B4-BE49-F238E27FC236}">
              <a16:creationId xmlns:a16="http://schemas.microsoft.com/office/drawing/2014/main" id="{00000000-0008-0000-0400-000063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8" name="Text Box 15">
          <a:extLst>
            <a:ext uri="{FF2B5EF4-FFF2-40B4-BE49-F238E27FC236}">
              <a16:creationId xmlns:a16="http://schemas.microsoft.com/office/drawing/2014/main" id="{00000000-0008-0000-0400-000064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9" name="Text Box 15">
          <a:extLst>
            <a:ext uri="{FF2B5EF4-FFF2-40B4-BE49-F238E27FC236}">
              <a16:creationId xmlns:a16="http://schemas.microsoft.com/office/drawing/2014/main" id="{00000000-0008-0000-0400-000065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0" name="Text Box 15">
          <a:extLst>
            <a:ext uri="{FF2B5EF4-FFF2-40B4-BE49-F238E27FC236}">
              <a16:creationId xmlns:a16="http://schemas.microsoft.com/office/drawing/2014/main" id="{00000000-0008-0000-0400-000066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1" name="Text Box 15">
          <a:extLst>
            <a:ext uri="{FF2B5EF4-FFF2-40B4-BE49-F238E27FC236}">
              <a16:creationId xmlns:a16="http://schemas.microsoft.com/office/drawing/2014/main" id="{00000000-0008-0000-0400-000067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2" name="Text Box 15">
          <a:extLst>
            <a:ext uri="{FF2B5EF4-FFF2-40B4-BE49-F238E27FC236}">
              <a16:creationId xmlns:a16="http://schemas.microsoft.com/office/drawing/2014/main" id="{00000000-0008-0000-0400-000068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3" name="Text Box 15">
          <a:extLst>
            <a:ext uri="{FF2B5EF4-FFF2-40B4-BE49-F238E27FC236}">
              <a16:creationId xmlns:a16="http://schemas.microsoft.com/office/drawing/2014/main" id="{00000000-0008-0000-0400-000069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4" name="Text Box 15">
          <a:extLst>
            <a:ext uri="{FF2B5EF4-FFF2-40B4-BE49-F238E27FC236}">
              <a16:creationId xmlns:a16="http://schemas.microsoft.com/office/drawing/2014/main" id="{00000000-0008-0000-0400-00006A030000}"/>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5" name="Text Box 15">
          <a:extLst>
            <a:ext uri="{FF2B5EF4-FFF2-40B4-BE49-F238E27FC236}">
              <a16:creationId xmlns:a16="http://schemas.microsoft.com/office/drawing/2014/main" id="{00000000-0008-0000-0400-00006B030000}"/>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6" name="Text Box 15">
          <a:extLst>
            <a:ext uri="{FF2B5EF4-FFF2-40B4-BE49-F238E27FC236}">
              <a16:creationId xmlns:a16="http://schemas.microsoft.com/office/drawing/2014/main" id="{00000000-0008-0000-0400-00006C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7" name="Text Box 15">
          <a:extLst>
            <a:ext uri="{FF2B5EF4-FFF2-40B4-BE49-F238E27FC236}">
              <a16:creationId xmlns:a16="http://schemas.microsoft.com/office/drawing/2014/main" id="{00000000-0008-0000-0400-00006D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8" name="Text Box 15">
          <a:extLst>
            <a:ext uri="{FF2B5EF4-FFF2-40B4-BE49-F238E27FC236}">
              <a16:creationId xmlns:a16="http://schemas.microsoft.com/office/drawing/2014/main" id="{00000000-0008-0000-0400-00006E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9" name="Text Box 15">
          <a:extLst>
            <a:ext uri="{FF2B5EF4-FFF2-40B4-BE49-F238E27FC236}">
              <a16:creationId xmlns:a16="http://schemas.microsoft.com/office/drawing/2014/main" id="{00000000-0008-0000-0400-00006F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0" name="Text Box 15">
          <a:extLst>
            <a:ext uri="{FF2B5EF4-FFF2-40B4-BE49-F238E27FC236}">
              <a16:creationId xmlns:a16="http://schemas.microsoft.com/office/drawing/2014/main" id="{00000000-0008-0000-0400-000070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1" name="Text Box 15">
          <a:extLst>
            <a:ext uri="{FF2B5EF4-FFF2-40B4-BE49-F238E27FC236}">
              <a16:creationId xmlns:a16="http://schemas.microsoft.com/office/drawing/2014/main" id="{00000000-0008-0000-0400-000071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2" name="Text Box 15">
          <a:extLst>
            <a:ext uri="{FF2B5EF4-FFF2-40B4-BE49-F238E27FC236}">
              <a16:creationId xmlns:a16="http://schemas.microsoft.com/office/drawing/2014/main" id="{00000000-0008-0000-0400-000072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3" name="Text Box 15">
          <a:extLst>
            <a:ext uri="{FF2B5EF4-FFF2-40B4-BE49-F238E27FC236}">
              <a16:creationId xmlns:a16="http://schemas.microsoft.com/office/drawing/2014/main" id="{00000000-0008-0000-0400-000073030000}"/>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4" name="Text Box 15">
          <a:extLst>
            <a:ext uri="{FF2B5EF4-FFF2-40B4-BE49-F238E27FC236}">
              <a16:creationId xmlns:a16="http://schemas.microsoft.com/office/drawing/2014/main" id="{00000000-0008-0000-0400-000074030000}"/>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5" name="Text Box 15">
          <a:extLst>
            <a:ext uri="{FF2B5EF4-FFF2-40B4-BE49-F238E27FC236}">
              <a16:creationId xmlns:a16="http://schemas.microsoft.com/office/drawing/2014/main" id="{00000000-0008-0000-0400-000075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6" name="Text Box 15">
          <a:extLst>
            <a:ext uri="{FF2B5EF4-FFF2-40B4-BE49-F238E27FC236}">
              <a16:creationId xmlns:a16="http://schemas.microsoft.com/office/drawing/2014/main" id="{00000000-0008-0000-0400-000076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7" name="Text Box 15">
          <a:extLst>
            <a:ext uri="{FF2B5EF4-FFF2-40B4-BE49-F238E27FC236}">
              <a16:creationId xmlns:a16="http://schemas.microsoft.com/office/drawing/2014/main" id="{00000000-0008-0000-0400-000077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8" name="Text Box 15">
          <a:extLst>
            <a:ext uri="{FF2B5EF4-FFF2-40B4-BE49-F238E27FC236}">
              <a16:creationId xmlns:a16="http://schemas.microsoft.com/office/drawing/2014/main" id="{00000000-0008-0000-0400-000078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9" name="Text Box 15">
          <a:extLst>
            <a:ext uri="{FF2B5EF4-FFF2-40B4-BE49-F238E27FC236}">
              <a16:creationId xmlns:a16="http://schemas.microsoft.com/office/drawing/2014/main" id="{00000000-0008-0000-0400-000079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0" name="Text Box 15">
          <a:extLst>
            <a:ext uri="{FF2B5EF4-FFF2-40B4-BE49-F238E27FC236}">
              <a16:creationId xmlns:a16="http://schemas.microsoft.com/office/drawing/2014/main" id="{00000000-0008-0000-0400-00007A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1" name="Text Box 15">
          <a:extLst>
            <a:ext uri="{FF2B5EF4-FFF2-40B4-BE49-F238E27FC236}">
              <a16:creationId xmlns:a16="http://schemas.microsoft.com/office/drawing/2014/main" id="{00000000-0008-0000-0400-00007B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2" name="Text Box 15">
          <a:extLst>
            <a:ext uri="{FF2B5EF4-FFF2-40B4-BE49-F238E27FC236}">
              <a16:creationId xmlns:a16="http://schemas.microsoft.com/office/drawing/2014/main" id="{00000000-0008-0000-0400-00007C030000}"/>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3" name="Text Box 15">
          <a:extLst>
            <a:ext uri="{FF2B5EF4-FFF2-40B4-BE49-F238E27FC236}">
              <a16:creationId xmlns:a16="http://schemas.microsoft.com/office/drawing/2014/main" id="{00000000-0008-0000-0400-00007D030000}"/>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4" name="Text Box 15">
          <a:extLst>
            <a:ext uri="{FF2B5EF4-FFF2-40B4-BE49-F238E27FC236}">
              <a16:creationId xmlns:a16="http://schemas.microsoft.com/office/drawing/2014/main" id="{00000000-0008-0000-0400-00007E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5" name="Text Box 15">
          <a:extLst>
            <a:ext uri="{FF2B5EF4-FFF2-40B4-BE49-F238E27FC236}">
              <a16:creationId xmlns:a16="http://schemas.microsoft.com/office/drawing/2014/main" id="{00000000-0008-0000-0400-00007F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6" name="Text Box 15">
          <a:extLst>
            <a:ext uri="{FF2B5EF4-FFF2-40B4-BE49-F238E27FC236}">
              <a16:creationId xmlns:a16="http://schemas.microsoft.com/office/drawing/2014/main" id="{00000000-0008-0000-0400-000080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7" name="Text Box 15">
          <a:extLst>
            <a:ext uri="{FF2B5EF4-FFF2-40B4-BE49-F238E27FC236}">
              <a16:creationId xmlns:a16="http://schemas.microsoft.com/office/drawing/2014/main" id="{00000000-0008-0000-0400-000081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8" name="Text Box 15">
          <a:extLst>
            <a:ext uri="{FF2B5EF4-FFF2-40B4-BE49-F238E27FC236}">
              <a16:creationId xmlns:a16="http://schemas.microsoft.com/office/drawing/2014/main" id="{00000000-0008-0000-0400-000082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9" name="Text Box 15">
          <a:extLst>
            <a:ext uri="{FF2B5EF4-FFF2-40B4-BE49-F238E27FC236}">
              <a16:creationId xmlns:a16="http://schemas.microsoft.com/office/drawing/2014/main" id="{00000000-0008-0000-0400-000083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0" name="Text Box 15">
          <a:extLst>
            <a:ext uri="{FF2B5EF4-FFF2-40B4-BE49-F238E27FC236}">
              <a16:creationId xmlns:a16="http://schemas.microsoft.com/office/drawing/2014/main" id="{00000000-0008-0000-0400-000084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1" name="Text Box 15">
          <a:extLst>
            <a:ext uri="{FF2B5EF4-FFF2-40B4-BE49-F238E27FC236}">
              <a16:creationId xmlns:a16="http://schemas.microsoft.com/office/drawing/2014/main" id="{00000000-0008-0000-0400-000085030000}"/>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2" name="Text Box 15">
          <a:extLst>
            <a:ext uri="{FF2B5EF4-FFF2-40B4-BE49-F238E27FC236}">
              <a16:creationId xmlns:a16="http://schemas.microsoft.com/office/drawing/2014/main" id="{00000000-0008-0000-0400-000086030000}"/>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3" name="Text Box 15">
          <a:extLst>
            <a:ext uri="{FF2B5EF4-FFF2-40B4-BE49-F238E27FC236}">
              <a16:creationId xmlns:a16="http://schemas.microsoft.com/office/drawing/2014/main" id="{00000000-0008-0000-0400-000087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4" name="Text Box 15">
          <a:extLst>
            <a:ext uri="{FF2B5EF4-FFF2-40B4-BE49-F238E27FC236}">
              <a16:creationId xmlns:a16="http://schemas.microsoft.com/office/drawing/2014/main" id="{00000000-0008-0000-0400-000088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5" name="Text Box 15">
          <a:extLst>
            <a:ext uri="{FF2B5EF4-FFF2-40B4-BE49-F238E27FC236}">
              <a16:creationId xmlns:a16="http://schemas.microsoft.com/office/drawing/2014/main" id="{00000000-0008-0000-0400-000089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6" name="Text Box 15">
          <a:extLst>
            <a:ext uri="{FF2B5EF4-FFF2-40B4-BE49-F238E27FC236}">
              <a16:creationId xmlns:a16="http://schemas.microsoft.com/office/drawing/2014/main" id="{00000000-0008-0000-0400-00008A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7" name="Text Box 15">
          <a:extLst>
            <a:ext uri="{FF2B5EF4-FFF2-40B4-BE49-F238E27FC236}">
              <a16:creationId xmlns:a16="http://schemas.microsoft.com/office/drawing/2014/main" id="{00000000-0008-0000-0400-00008B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8" name="Text Box 15">
          <a:extLst>
            <a:ext uri="{FF2B5EF4-FFF2-40B4-BE49-F238E27FC236}">
              <a16:creationId xmlns:a16="http://schemas.microsoft.com/office/drawing/2014/main" id="{00000000-0008-0000-0400-00008C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9" name="Text Box 15">
          <a:extLst>
            <a:ext uri="{FF2B5EF4-FFF2-40B4-BE49-F238E27FC236}">
              <a16:creationId xmlns:a16="http://schemas.microsoft.com/office/drawing/2014/main" id="{00000000-0008-0000-0400-00008D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0" name="Text Box 15">
          <a:extLst>
            <a:ext uri="{FF2B5EF4-FFF2-40B4-BE49-F238E27FC236}">
              <a16:creationId xmlns:a16="http://schemas.microsoft.com/office/drawing/2014/main" id="{00000000-0008-0000-0400-00008E030000}"/>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1" name="Text Box 15">
          <a:extLst>
            <a:ext uri="{FF2B5EF4-FFF2-40B4-BE49-F238E27FC236}">
              <a16:creationId xmlns:a16="http://schemas.microsoft.com/office/drawing/2014/main" id="{00000000-0008-0000-0400-00008F030000}"/>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2" name="Text Box 15">
          <a:extLst>
            <a:ext uri="{FF2B5EF4-FFF2-40B4-BE49-F238E27FC236}">
              <a16:creationId xmlns:a16="http://schemas.microsoft.com/office/drawing/2014/main" id="{00000000-0008-0000-0400-000090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3" name="Text Box 15">
          <a:extLst>
            <a:ext uri="{FF2B5EF4-FFF2-40B4-BE49-F238E27FC236}">
              <a16:creationId xmlns:a16="http://schemas.microsoft.com/office/drawing/2014/main" id="{00000000-0008-0000-0400-000091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4" name="Text Box 15">
          <a:extLst>
            <a:ext uri="{FF2B5EF4-FFF2-40B4-BE49-F238E27FC236}">
              <a16:creationId xmlns:a16="http://schemas.microsoft.com/office/drawing/2014/main" id="{00000000-0008-0000-0400-000092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5" name="Text Box 15">
          <a:extLst>
            <a:ext uri="{FF2B5EF4-FFF2-40B4-BE49-F238E27FC236}">
              <a16:creationId xmlns:a16="http://schemas.microsoft.com/office/drawing/2014/main" id="{00000000-0008-0000-0400-000093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6" name="Text Box 15">
          <a:extLst>
            <a:ext uri="{FF2B5EF4-FFF2-40B4-BE49-F238E27FC236}">
              <a16:creationId xmlns:a16="http://schemas.microsoft.com/office/drawing/2014/main" id="{00000000-0008-0000-0400-000094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7" name="Text Box 15">
          <a:extLst>
            <a:ext uri="{FF2B5EF4-FFF2-40B4-BE49-F238E27FC236}">
              <a16:creationId xmlns:a16="http://schemas.microsoft.com/office/drawing/2014/main" id="{00000000-0008-0000-0400-000095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8" name="Text Box 15">
          <a:extLst>
            <a:ext uri="{FF2B5EF4-FFF2-40B4-BE49-F238E27FC236}">
              <a16:creationId xmlns:a16="http://schemas.microsoft.com/office/drawing/2014/main" id="{00000000-0008-0000-0400-000096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9" name="Text Box 15">
          <a:extLst>
            <a:ext uri="{FF2B5EF4-FFF2-40B4-BE49-F238E27FC236}">
              <a16:creationId xmlns:a16="http://schemas.microsoft.com/office/drawing/2014/main" id="{00000000-0008-0000-0400-000097030000}"/>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0" name="Text Box 15">
          <a:extLst>
            <a:ext uri="{FF2B5EF4-FFF2-40B4-BE49-F238E27FC236}">
              <a16:creationId xmlns:a16="http://schemas.microsoft.com/office/drawing/2014/main" id="{00000000-0008-0000-0400-000098030000}"/>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1" name="Text Box 15">
          <a:extLst>
            <a:ext uri="{FF2B5EF4-FFF2-40B4-BE49-F238E27FC236}">
              <a16:creationId xmlns:a16="http://schemas.microsoft.com/office/drawing/2014/main" id="{00000000-0008-0000-0400-000099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2" name="Text Box 15">
          <a:extLst>
            <a:ext uri="{FF2B5EF4-FFF2-40B4-BE49-F238E27FC236}">
              <a16:creationId xmlns:a16="http://schemas.microsoft.com/office/drawing/2014/main" id="{00000000-0008-0000-0400-00009A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3" name="Text Box 15">
          <a:extLst>
            <a:ext uri="{FF2B5EF4-FFF2-40B4-BE49-F238E27FC236}">
              <a16:creationId xmlns:a16="http://schemas.microsoft.com/office/drawing/2014/main" id="{00000000-0008-0000-0400-00009B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4" name="Text Box 15">
          <a:extLst>
            <a:ext uri="{FF2B5EF4-FFF2-40B4-BE49-F238E27FC236}">
              <a16:creationId xmlns:a16="http://schemas.microsoft.com/office/drawing/2014/main" id="{00000000-0008-0000-0400-00009C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5" name="Text Box 15">
          <a:extLst>
            <a:ext uri="{FF2B5EF4-FFF2-40B4-BE49-F238E27FC236}">
              <a16:creationId xmlns:a16="http://schemas.microsoft.com/office/drawing/2014/main" id="{00000000-0008-0000-0400-00009D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6" name="Text Box 15">
          <a:extLst>
            <a:ext uri="{FF2B5EF4-FFF2-40B4-BE49-F238E27FC236}">
              <a16:creationId xmlns:a16="http://schemas.microsoft.com/office/drawing/2014/main" id="{00000000-0008-0000-0400-00009E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7" name="Text Box 15">
          <a:extLst>
            <a:ext uri="{FF2B5EF4-FFF2-40B4-BE49-F238E27FC236}">
              <a16:creationId xmlns:a16="http://schemas.microsoft.com/office/drawing/2014/main" id="{00000000-0008-0000-0400-00009F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8" name="Text Box 15">
          <a:extLst>
            <a:ext uri="{FF2B5EF4-FFF2-40B4-BE49-F238E27FC236}">
              <a16:creationId xmlns:a16="http://schemas.microsoft.com/office/drawing/2014/main" id="{00000000-0008-0000-0400-0000A0030000}"/>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9" name="Text Box 15">
          <a:extLst>
            <a:ext uri="{FF2B5EF4-FFF2-40B4-BE49-F238E27FC236}">
              <a16:creationId xmlns:a16="http://schemas.microsoft.com/office/drawing/2014/main" id="{00000000-0008-0000-0400-0000A1030000}"/>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0" name="Text Box 15">
          <a:extLst>
            <a:ext uri="{FF2B5EF4-FFF2-40B4-BE49-F238E27FC236}">
              <a16:creationId xmlns:a16="http://schemas.microsoft.com/office/drawing/2014/main" id="{00000000-0008-0000-0400-0000A2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1" name="Text Box 15">
          <a:extLst>
            <a:ext uri="{FF2B5EF4-FFF2-40B4-BE49-F238E27FC236}">
              <a16:creationId xmlns:a16="http://schemas.microsoft.com/office/drawing/2014/main" id="{00000000-0008-0000-0400-0000A3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2" name="Text Box 15">
          <a:extLst>
            <a:ext uri="{FF2B5EF4-FFF2-40B4-BE49-F238E27FC236}">
              <a16:creationId xmlns:a16="http://schemas.microsoft.com/office/drawing/2014/main" id="{00000000-0008-0000-0400-0000A4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3" name="Text Box 15">
          <a:extLst>
            <a:ext uri="{FF2B5EF4-FFF2-40B4-BE49-F238E27FC236}">
              <a16:creationId xmlns:a16="http://schemas.microsoft.com/office/drawing/2014/main" id="{00000000-0008-0000-0400-0000A5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4" name="Text Box 15">
          <a:extLst>
            <a:ext uri="{FF2B5EF4-FFF2-40B4-BE49-F238E27FC236}">
              <a16:creationId xmlns:a16="http://schemas.microsoft.com/office/drawing/2014/main" id="{00000000-0008-0000-0400-0000A6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5" name="Text Box 15">
          <a:extLst>
            <a:ext uri="{FF2B5EF4-FFF2-40B4-BE49-F238E27FC236}">
              <a16:creationId xmlns:a16="http://schemas.microsoft.com/office/drawing/2014/main" id="{00000000-0008-0000-0400-0000A7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6" name="Text Box 15">
          <a:extLst>
            <a:ext uri="{FF2B5EF4-FFF2-40B4-BE49-F238E27FC236}">
              <a16:creationId xmlns:a16="http://schemas.microsoft.com/office/drawing/2014/main" id="{00000000-0008-0000-0400-0000A8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7" name="Text Box 15">
          <a:extLst>
            <a:ext uri="{FF2B5EF4-FFF2-40B4-BE49-F238E27FC236}">
              <a16:creationId xmlns:a16="http://schemas.microsoft.com/office/drawing/2014/main" id="{00000000-0008-0000-0400-0000A9030000}"/>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8" name="Text Box 15">
          <a:extLst>
            <a:ext uri="{FF2B5EF4-FFF2-40B4-BE49-F238E27FC236}">
              <a16:creationId xmlns:a16="http://schemas.microsoft.com/office/drawing/2014/main" id="{00000000-0008-0000-0400-0000AA030000}"/>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9" name="Text Box 15">
          <a:extLst>
            <a:ext uri="{FF2B5EF4-FFF2-40B4-BE49-F238E27FC236}">
              <a16:creationId xmlns:a16="http://schemas.microsoft.com/office/drawing/2014/main" id="{00000000-0008-0000-0400-0000AB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0" name="Text Box 15">
          <a:extLst>
            <a:ext uri="{FF2B5EF4-FFF2-40B4-BE49-F238E27FC236}">
              <a16:creationId xmlns:a16="http://schemas.microsoft.com/office/drawing/2014/main" id="{00000000-0008-0000-0400-0000AC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1" name="Text Box 15">
          <a:extLst>
            <a:ext uri="{FF2B5EF4-FFF2-40B4-BE49-F238E27FC236}">
              <a16:creationId xmlns:a16="http://schemas.microsoft.com/office/drawing/2014/main" id="{00000000-0008-0000-0400-0000AD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2" name="Text Box 15">
          <a:extLst>
            <a:ext uri="{FF2B5EF4-FFF2-40B4-BE49-F238E27FC236}">
              <a16:creationId xmlns:a16="http://schemas.microsoft.com/office/drawing/2014/main" id="{00000000-0008-0000-0400-0000AE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3" name="Text Box 15">
          <a:extLst>
            <a:ext uri="{FF2B5EF4-FFF2-40B4-BE49-F238E27FC236}">
              <a16:creationId xmlns:a16="http://schemas.microsoft.com/office/drawing/2014/main" id="{00000000-0008-0000-0400-0000AF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4" name="Text Box 15">
          <a:extLst>
            <a:ext uri="{FF2B5EF4-FFF2-40B4-BE49-F238E27FC236}">
              <a16:creationId xmlns:a16="http://schemas.microsoft.com/office/drawing/2014/main" id="{00000000-0008-0000-0400-0000B0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5" name="Text Box 15">
          <a:extLst>
            <a:ext uri="{FF2B5EF4-FFF2-40B4-BE49-F238E27FC236}">
              <a16:creationId xmlns:a16="http://schemas.microsoft.com/office/drawing/2014/main" id="{00000000-0008-0000-0400-0000B1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6" name="Text Box 15">
          <a:extLst>
            <a:ext uri="{FF2B5EF4-FFF2-40B4-BE49-F238E27FC236}">
              <a16:creationId xmlns:a16="http://schemas.microsoft.com/office/drawing/2014/main" id="{00000000-0008-0000-0400-0000B2030000}"/>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7" name="Text Box 15">
          <a:extLst>
            <a:ext uri="{FF2B5EF4-FFF2-40B4-BE49-F238E27FC236}">
              <a16:creationId xmlns:a16="http://schemas.microsoft.com/office/drawing/2014/main" id="{00000000-0008-0000-0400-0000B3030000}"/>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8" name="Text Box 15">
          <a:extLst>
            <a:ext uri="{FF2B5EF4-FFF2-40B4-BE49-F238E27FC236}">
              <a16:creationId xmlns:a16="http://schemas.microsoft.com/office/drawing/2014/main" id="{00000000-0008-0000-0400-0000B4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9" name="Text Box 15">
          <a:extLst>
            <a:ext uri="{FF2B5EF4-FFF2-40B4-BE49-F238E27FC236}">
              <a16:creationId xmlns:a16="http://schemas.microsoft.com/office/drawing/2014/main" id="{00000000-0008-0000-0400-0000B5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0" name="Text Box 15">
          <a:extLst>
            <a:ext uri="{FF2B5EF4-FFF2-40B4-BE49-F238E27FC236}">
              <a16:creationId xmlns:a16="http://schemas.microsoft.com/office/drawing/2014/main" id="{00000000-0008-0000-0400-0000B6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1" name="Text Box 15">
          <a:extLst>
            <a:ext uri="{FF2B5EF4-FFF2-40B4-BE49-F238E27FC236}">
              <a16:creationId xmlns:a16="http://schemas.microsoft.com/office/drawing/2014/main" id="{00000000-0008-0000-0400-0000B7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2" name="Text Box 15">
          <a:extLst>
            <a:ext uri="{FF2B5EF4-FFF2-40B4-BE49-F238E27FC236}">
              <a16:creationId xmlns:a16="http://schemas.microsoft.com/office/drawing/2014/main" id="{00000000-0008-0000-0400-0000B8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3" name="Text Box 15">
          <a:extLst>
            <a:ext uri="{FF2B5EF4-FFF2-40B4-BE49-F238E27FC236}">
              <a16:creationId xmlns:a16="http://schemas.microsoft.com/office/drawing/2014/main" id="{00000000-0008-0000-0400-0000B9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4" name="Text Box 15">
          <a:extLst>
            <a:ext uri="{FF2B5EF4-FFF2-40B4-BE49-F238E27FC236}">
              <a16:creationId xmlns:a16="http://schemas.microsoft.com/office/drawing/2014/main" id="{00000000-0008-0000-0400-0000BA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5" name="Text Box 15">
          <a:extLst>
            <a:ext uri="{FF2B5EF4-FFF2-40B4-BE49-F238E27FC236}">
              <a16:creationId xmlns:a16="http://schemas.microsoft.com/office/drawing/2014/main" id="{00000000-0008-0000-0400-0000BB030000}"/>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6" name="Text Box 15">
          <a:extLst>
            <a:ext uri="{FF2B5EF4-FFF2-40B4-BE49-F238E27FC236}">
              <a16:creationId xmlns:a16="http://schemas.microsoft.com/office/drawing/2014/main" id="{00000000-0008-0000-0400-0000BC030000}"/>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7" name="Text Box 15">
          <a:extLst>
            <a:ext uri="{FF2B5EF4-FFF2-40B4-BE49-F238E27FC236}">
              <a16:creationId xmlns:a16="http://schemas.microsoft.com/office/drawing/2014/main" id="{00000000-0008-0000-0400-0000BD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8" name="Text Box 15">
          <a:extLst>
            <a:ext uri="{FF2B5EF4-FFF2-40B4-BE49-F238E27FC236}">
              <a16:creationId xmlns:a16="http://schemas.microsoft.com/office/drawing/2014/main" id="{00000000-0008-0000-0400-0000BE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9" name="Text Box 15">
          <a:extLst>
            <a:ext uri="{FF2B5EF4-FFF2-40B4-BE49-F238E27FC236}">
              <a16:creationId xmlns:a16="http://schemas.microsoft.com/office/drawing/2014/main" id="{00000000-0008-0000-0400-0000BF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0" name="Text Box 15">
          <a:extLst>
            <a:ext uri="{FF2B5EF4-FFF2-40B4-BE49-F238E27FC236}">
              <a16:creationId xmlns:a16="http://schemas.microsoft.com/office/drawing/2014/main" id="{00000000-0008-0000-0400-0000C0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1" name="Text Box 15">
          <a:extLst>
            <a:ext uri="{FF2B5EF4-FFF2-40B4-BE49-F238E27FC236}">
              <a16:creationId xmlns:a16="http://schemas.microsoft.com/office/drawing/2014/main" id="{00000000-0008-0000-0400-0000C1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2" name="Text Box 15">
          <a:extLst>
            <a:ext uri="{FF2B5EF4-FFF2-40B4-BE49-F238E27FC236}">
              <a16:creationId xmlns:a16="http://schemas.microsoft.com/office/drawing/2014/main" id="{00000000-0008-0000-0400-0000C2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3" name="Text Box 15">
          <a:extLst>
            <a:ext uri="{FF2B5EF4-FFF2-40B4-BE49-F238E27FC236}">
              <a16:creationId xmlns:a16="http://schemas.microsoft.com/office/drawing/2014/main" id="{00000000-0008-0000-0400-0000C3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4" name="Text Box 15">
          <a:extLst>
            <a:ext uri="{FF2B5EF4-FFF2-40B4-BE49-F238E27FC236}">
              <a16:creationId xmlns:a16="http://schemas.microsoft.com/office/drawing/2014/main" id="{00000000-0008-0000-0400-0000C4030000}"/>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5" name="Text Box 15">
          <a:extLst>
            <a:ext uri="{FF2B5EF4-FFF2-40B4-BE49-F238E27FC236}">
              <a16:creationId xmlns:a16="http://schemas.microsoft.com/office/drawing/2014/main" id="{00000000-0008-0000-0400-0000C5030000}"/>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6" name="Text Box 15">
          <a:extLst>
            <a:ext uri="{FF2B5EF4-FFF2-40B4-BE49-F238E27FC236}">
              <a16:creationId xmlns:a16="http://schemas.microsoft.com/office/drawing/2014/main" id="{00000000-0008-0000-0400-0000C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7" name="Text Box 15">
          <a:extLst>
            <a:ext uri="{FF2B5EF4-FFF2-40B4-BE49-F238E27FC236}">
              <a16:creationId xmlns:a16="http://schemas.microsoft.com/office/drawing/2014/main" id="{00000000-0008-0000-0400-0000C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8" name="Text Box 15">
          <a:extLst>
            <a:ext uri="{FF2B5EF4-FFF2-40B4-BE49-F238E27FC236}">
              <a16:creationId xmlns:a16="http://schemas.microsoft.com/office/drawing/2014/main" id="{00000000-0008-0000-0400-0000C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9" name="Text Box 15">
          <a:extLst>
            <a:ext uri="{FF2B5EF4-FFF2-40B4-BE49-F238E27FC236}">
              <a16:creationId xmlns:a16="http://schemas.microsoft.com/office/drawing/2014/main" id="{00000000-0008-0000-0400-0000C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0" name="Text Box 15">
          <a:extLst>
            <a:ext uri="{FF2B5EF4-FFF2-40B4-BE49-F238E27FC236}">
              <a16:creationId xmlns:a16="http://schemas.microsoft.com/office/drawing/2014/main" id="{00000000-0008-0000-0400-0000C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1" name="Text Box 15">
          <a:extLst>
            <a:ext uri="{FF2B5EF4-FFF2-40B4-BE49-F238E27FC236}">
              <a16:creationId xmlns:a16="http://schemas.microsoft.com/office/drawing/2014/main" id="{00000000-0008-0000-0400-0000C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2" name="Text Box 15">
          <a:extLst>
            <a:ext uri="{FF2B5EF4-FFF2-40B4-BE49-F238E27FC236}">
              <a16:creationId xmlns:a16="http://schemas.microsoft.com/office/drawing/2014/main" id="{00000000-0008-0000-0400-0000C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3" name="Text Box 15">
          <a:extLst>
            <a:ext uri="{FF2B5EF4-FFF2-40B4-BE49-F238E27FC236}">
              <a16:creationId xmlns:a16="http://schemas.microsoft.com/office/drawing/2014/main" id="{00000000-0008-0000-0400-0000C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4" name="Text Box 15">
          <a:extLst>
            <a:ext uri="{FF2B5EF4-FFF2-40B4-BE49-F238E27FC236}">
              <a16:creationId xmlns:a16="http://schemas.microsoft.com/office/drawing/2014/main" id="{00000000-0008-0000-0400-0000C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5" name="Text Box 15">
          <a:extLst>
            <a:ext uri="{FF2B5EF4-FFF2-40B4-BE49-F238E27FC236}">
              <a16:creationId xmlns:a16="http://schemas.microsoft.com/office/drawing/2014/main" id="{00000000-0008-0000-0400-0000C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6" name="Text Box 15">
          <a:extLst>
            <a:ext uri="{FF2B5EF4-FFF2-40B4-BE49-F238E27FC236}">
              <a16:creationId xmlns:a16="http://schemas.microsoft.com/office/drawing/2014/main" id="{00000000-0008-0000-0400-0000D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7" name="Text Box 15">
          <a:extLst>
            <a:ext uri="{FF2B5EF4-FFF2-40B4-BE49-F238E27FC236}">
              <a16:creationId xmlns:a16="http://schemas.microsoft.com/office/drawing/2014/main" id="{00000000-0008-0000-0400-0000D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8" name="Text Box 15">
          <a:extLst>
            <a:ext uri="{FF2B5EF4-FFF2-40B4-BE49-F238E27FC236}">
              <a16:creationId xmlns:a16="http://schemas.microsoft.com/office/drawing/2014/main" id="{00000000-0008-0000-0400-0000D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9" name="Text Box 15">
          <a:extLst>
            <a:ext uri="{FF2B5EF4-FFF2-40B4-BE49-F238E27FC236}">
              <a16:creationId xmlns:a16="http://schemas.microsoft.com/office/drawing/2014/main" id="{00000000-0008-0000-0400-0000D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0" name="Text Box 15">
          <a:extLst>
            <a:ext uri="{FF2B5EF4-FFF2-40B4-BE49-F238E27FC236}">
              <a16:creationId xmlns:a16="http://schemas.microsoft.com/office/drawing/2014/main" id="{00000000-0008-0000-0400-0000D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1" name="Text Box 15">
          <a:extLst>
            <a:ext uri="{FF2B5EF4-FFF2-40B4-BE49-F238E27FC236}">
              <a16:creationId xmlns:a16="http://schemas.microsoft.com/office/drawing/2014/main" id="{00000000-0008-0000-0400-0000D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2" name="Text Box 15">
          <a:extLst>
            <a:ext uri="{FF2B5EF4-FFF2-40B4-BE49-F238E27FC236}">
              <a16:creationId xmlns:a16="http://schemas.microsoft.com/office/drawing/2014/main" id="{00000000-0008-0000-0400-0000D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3" name="Text Box 15">
          <a:extLst>
            <a:ext uri="{FF2B5EF4-FFF2-40B4-BE49-F238E27FC236}">
              <a16:creationId xmlns:a16="http://schemas.microsoft.com/office/drawing/2014/main" id="{00000000-0008-0000-0400-0000D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4" name="Text Box 15">
          <a:extLst>
            <a:ext uri="{FF2B5EF4-FFF2-40B4-BE49-F238E27FC236}">
              <a16:creationId xmlns:a16="http://schemas.microsoft.com/office/drawing/2014/main" id="{00000000-0008-0000-0400-0000D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5" name="Text Box 15">
          <a:extLst>
            <a:ext uri="{FF2B5EF4-FFF2-40B4-BE49-F238E27FC236}">
              <a16:creationId xmlns:a16="http://schemas.microsoft.com/office/drawing/2014/main" id="{00000000-0008-0000-0400-0000D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6" name="Text Box 15">
          <a:extLst>
            <a:ext uri="{FF2B5EF4-FFF2-40B4-BE49-F238E27FC236}">
              <a16:creationId xmlns:a16="http://schemas.microsoft.com/office/drawing/2014/main" id="{00000000-0008-0000-0400-0000D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7" name="Text Box 15">
          <a:extLst>
            <a:ext uri="{FF2B5EF4-FFF2-40B4-BE49-F238E27FC236}">
              <a16:creationId xmlns:a16="http://schemas.microsoft.com/office/drawing/2014/main" id="{00000000-0008-0000-0400-0000D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8" name="Text Box 15">
          <a:extLst>
            <a:ext uri="{FF2B5EF4-FFF2-40B4-BE49-F238E27FC236}">
              <a16:creationId xmlns:a16="http://schemas.microsoft.com/office/drawing/2014/main" id="{00000000-0008-0000-0400-0000D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9" name="Text Box 15">
          <a:extLst>
            <a:ext uri="{FF2B5EF4-FFF2-40B4-BE49-F238E27FC236}">
              <a16:creationId xmlns:a16="http://schemas.microsoft.com/office/drawing/2014/main" id="{00000000-0008-0000-0400-0000D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0" name="Text Box 15">
          <a:extLst>
            <a:ext uri="{FF2B5EF4-FFF2-40B4-BE49-F238E27FC236}">
              <a16:creationId xmlns:a16="http://schemas.microsoft.com/office/drawing/2014/main" id="{00000000-0008-0000-0400-0000D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1" name="Text Box 15">
          <a:extLst>
            <a:ext uri="{FF2B5EF4-FFF2-40B4-BE49-F238E27FC236}">
              <a16:creationId xmlns:a16="http://schemas.microsoft.com/office/drawing/2014/main" id="{00000000-0008-0000-0400-0000D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2" name="Text Box 15">
          <a:extLst>
            <a:ext uri="{FF2B5EF4-FFF2-40B4-BE49-F238E27FC236}">
              <a16:creationId xmlns:a16="http://schemas.microsoft.com/office/drawing/2014/main" id="{00000000-0008-0000-0400-0000E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3" name="Text Box 15">
          <a:extLst>
            <a:ext uri="{FF2B5EF4-FFF2-40B4-BE49-F238E27FC236}">
              <a16:creationId xmlns:a16="http://schemas.microsoft.com/office/drawing/2014/main" id="{00000000-0008-0000-0400-0000E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4" name="Text Box 15">
          <a:extLst>
            <a:ext uri="{FF2B5EF4-FFF2-40B4-BE49-F238E27FC236}">
              <a16:creationId xmlns:a16="http://schemas.microsoft.com/office/drawing/2014/main" id="{00000000-0008-0000-0400-0000E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5" name="Text Box 15">
          <a:extLst>
            <a:ext uri="{FF2B5EF4-FFF2-40B4-BE49-F238E27FC236}">
              <a16:creationId xmlns:a16="http://schemas.microsoft.com/office/drawing/2014/main" id="{00000000-0008-0000-0400-0000E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6" name="Text Box 15">
          <a:extLst>
            <a:ext uri="{FF2B5EF4-FFF2-40B4-BE49-F238E27FC236}">
              <a16:creationId xmlns:a16="http://schemas.microsoft.com/office/drawing/2014/main" id="{00000000-0008-0000-0400-0000E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7" name="Text Box 15">
          <a:extLst>
            <a:ext uri="{FF2B5EF4-FFF2-40B4-BE49-F238E27FC236}">
              <a16:creationId xmlns:a16="http://schemas.microsoft.com/office/drawing/2014/main" id="{00000000-0008-0000-0400-0000E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8" name="Text Box 15">
          <a:extLst>
            <a:ext uri="{FF2B5EF4-FFF2-40B4-BE49-F238E27FC236}">
              <a16:creationId xmlns:a16="http://schemas.microsoft.com/office/drawing/2014/main" id="{00000000-0008-0000-0400-0000E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9" name="Text Box 15">
          <a:extLst>
            <a:ext uri="{FF2B5EF4-FFF2-40B4-BE49-F238E27FC236}">
              <a16:creationId xmlns:a16="http://schemas.microsoft.com/office/drawing/2014/main" id="{00000000-0008-0000-0400-0000E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0" name="Text Box 15">
          <a:extLst>
            <a:ext uri="{FF2B5EF4-FFF2-40B4-BE49-F238E27FC236}">
              <a16:creationId xmlns:a16="http://schemas.microsoft.com/office/drawing/2014/main" id="{00000000-0008-0000-0400-0000E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1" name="Text Box 15">
          <a:extLst>
            <a:ext uri="{FF2B5EF4-FFF2-40B4-BE49-F238E27FC236}">
              <a16:creationId xmlns:a16="http://schemas.microsoft.com/office/drawing/2014/main" id="{00000000-0008-0000-0400-0000E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2" name="Text Box 15">
          <a:extLst>
            <a:ext uri="{FF2B5EF4-FFF2-40B4-BE49-F238E27FC236}">
              <a16:creationId xmlns:a16="http://schemas.microsoft.com/office/drawing/2014/main" id="{00000000-0008-0000-0400-0000E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3" name="Text Box 15">
          <a:extLst>
            <a:ext uri="{FF2B5EF4-FFF2-40B4-BE49-F238E27FC236}">
              <a16:creationId xmlns:a16="http://schemas.microsoft.com/office/drawing/2014/main" id="{00000000-0008-0000-0400-0000E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4" name="Text Box 15">
          <a:extLst>
            <a:ext uri="{FF2B5EF4-FFF2-40B4-BE49-F238E27FC236}">
              <a16:creationId xmlns:a16="http://schemas.microsoft.com/office/drawing/2014/main" id="{00000000-0008-0000-0400-0000E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5" name="Text Box 15">
          <a:extLst>
            <a:ext uri="{FF2B5EF4-FFF2-40B4-BE49-F238E27FC236}">
              <a16:creationId xmlns:a16="http://schemas.microsoft.com/office/drawing/2014/main" id="{00000000-0008-0000-0400-0000E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6" name="Text Box 15">
          <a:extLst>
            <a:ext uri="{FF2B5EF4-FFF2-40B4-BE49-F238E27FC236}">
              <a16:creationId xmlns:a16="http://schemas.microsoft.com/office/drawing/2014/main" id="{00000000-0008-0000-0400-0000E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7" name="Text Box 15">
          <a:extLst>
            <a:ext uri="{FF2B5EF4-FFF2-40B4-BE49-F238E27FC236}">
              <a16:creationId xmlns:a16="http://schemas.microsoft.com/office/drawing/2014/main" id="{00000000-0008-0000-0400-0000E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8" name="Text Box 15">
          <a:extLst>
            <a:ext uri="{FF2B5EF4-FFF2-40B4-BE49-F238E27FC236}">
              <a16:creationId xmlns:a16="http://schemas.microsoft.com/office/drawing/2014/main" id="{00000000-0008-0000-0400-0000F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9" name="Text Box 15">
          <a:extLst>
            <a:ext uri="{FF2B5EF4-FFF2-40B4-BE49-F238E27FC236}">
              <a16:creationId xmlns:a16="http://schemas.microsoft.com/office/drawing/2014/main" id="{00000000-0008-0000-0400-0000F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0" name="Text Box 15">
          <a:extLst>
            <a:ext uri="{FF2B5EF4-FFF2-40B4-BE49-F238E27FC236}">
              <a16:creationId xmlns:a16="http://schemas.microsoft.com/office/drawing/2014/main" id="{00000000-0008-0000-0400-0000F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1" name="Text Box 15">
          <a:extLst>
            <a:ext uri="{FF2B5EF4-FFF2-40B4-BE49-F238E27FC236}">
              <a16:creationId xmlns:a16="http://schemas.microsoft.com/office/drawing/2014/main" id="{00000000-0008-0000-0400-0000F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2" name="Text Box 15">
          <a:extLst>
            <a:ext uri="{FF2B5EF4-FFF2-40B4-BE49-F238E27FC236}">
              <a16:creationId xmlns:a16="http://schemas.microsoft.com/office/drawing/2014/main" id="{00000000-0008-0000-0400-0000F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3" name="Text Box 15">
          <a:extLst>
            <a:ext uri="{FF2B5EF4-FFF2-40B4-BE49-F238E27FC236}">
              <a16:creationId xmlns:a16="http://schemas.microsoft.com/office/drawing/2014/main" id="{00000000-0008-0000-0400-0000F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4" name="Text Box 15">
          <a:extLst>
            <a:ext uri="{FF2B5EF4-FFF2-40B4-BE49-F238E27FC236}">
              <a16:creationId xmlns:a16="http://schemas.microsoft.com/office/drawing/2014/main" id="{00000000-0008-0000-0400-0000F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5" name="Text Box 15">
          <a:extLst>
            <a:ext uri="{FF2B5EF4-FFF2-40B4-BE49-F238E27FC236}">
              <a16:creationId xmlns:a16="http://schemas.microsoft.com/office/drawing/2014/main" id="{00000000-0008-0000-0400-0000F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6" name="Text Box 15">
          <a:extLst>
            <a:ext uri="{FF2B5EF4-FFF2-40B4-BE49-F238E27FC236}">
              <a16:creationId xmlns:a16="http://schemas.microsoft.com/office/drawing/2014/main" id="{00000000-0008-0000-0400-0000F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7" name="Text Box 15">
          <a:extLst>
            <a:ext uri="{FF2B5EF4-FFF2-40B4-BE49-F238E27FC236}">
              <a16:creationId xmlns:a16="http://schemas.microsoft.com/office/drawing/2014/main" id="{00000000-0008-0000-0400-0000F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8" name="Text Box 15">
          <a:extLst>
            <a:ext uri="{FF2B5EF4-FFF2-40B4-BE49-F238E27FC236}">
              <a16:creationId xmlns:a16="http://schemas.microsoft.com/office/drawing/2014/main" id="{00000000-0008-0000-0400-0000F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9" name="Text Box 15">
          <a:extLst>
            <a:ext uri="{FF2B5EF4-FFF2-40B4-BE49-F238E27FC236}">
              <a16:creationId xmlns:a16="http://schemas.microsoft.com/office/drawing/2014/main" id="{00000000-0008-0000-0400-0000F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0" name="Text Box 15">
          <a:extLst>
            <a:ext uri="{FF2B5EF4-FFF2-40B4-BE49-F238E27FC236}">
              <a16:creationId xmlns:a16="http://schemas.microsoft.com/office/drawing/2014/main" id="{00000000-0008-0000-0400-0000F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1" name="Text Box 15">
          <a:extLst>
            <a:ext uri="{FF2B5EF4-FFF2-40B4-BE49-F238E27FC236}">
              <a16:creationId xmlns:a16="http://schemas.microsoft.com/office/drawing/2014/main" id="{00000000-0008-0000-0400-0000F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2" name="Text Box 15">
          <a:extLst>
            <a:ext uri="{FF2B5EF4-FFF2-40B4-BE49-F238E27FC236}">
              <a16:creationId xmlns:a16="http://schemas.microsoft.com/office/drawing/2014/main" id="{00000000-0008-0000-0400-0000F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3" name="Text Box 15">
          <a:extLst>
            <a:ext uri="{FF2B5EF4-FFF2-40B4-BE49-F238E27FC236}">
              <a16:creationId xmlns:a16="http://schemas.microsoft.com/office/drawing/2014/main" id="{00000000-0008-0000-0400-0000F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4" name="Text Box 15">
          <a:extLst>
            <a:ext uri="{FF2B5EF4-FFF2-40B4-BE49-F238E27FC236}">
              <a16:creationId xmlns:a16="http://schemas.microsoft.com/office/drawing/2014/main" id="{00000000-0008-0000-0400-00000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5" name="Text Box 15">
          <a:extLst>
            <a:ext uri="{FF2B5EF4-FFF2-40B4-BE49-F238E27FC236}">
              <a16:creationId xmlns:a16="http://schemas.microsoft.com/office/drawing/2014/main" id="{00000000-0008-0000-0400-00000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6" name="Text Box 15">
          <a:extLst>
            <a:ext uri="{FF2B5EF4-FFF2-40B4-BE49-F238E27FC236}">
              <a16:creationId xmlns:a16="http://schemas.microsoft.com/office/drawing/2014/main" id="{00000000-0008-0000-0400-00000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7" name="Text Box 15">
          <a:extLst>
            <a:ext uri="{FF2B5EF4-FFF2-40B4-BE49-F238E27FC236}">
              <a16:creationId xmlns:a16="http://schemas.microsoft.com/office/drawing/2014/main" id="{00000000-0008-0000-0400-00000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8" name="Text Box 15">
          <a:extLst>
            <a:ext uri="{FF2B5EF4-FFF2-40B4-BE49-F238E27FC236}">
              <a16:creationId xmlns:a16="http://schemas.microsoft.com/office/drawing/2014/main" id="{00000000-0008-0000-0400-00000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9" name="Text Box 15">
          <a:extLst>
            <a:ext uri="{FF2B5EF4-FFF2-40B4-BE49-F238E27FC236}">
              <a16:creationId xmlns:a16="http://schemas.microsoft.com/office/drawing/2014/main" id="{00000000-0008-0000-0400-00000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0" name="Text Box 15">
          <a:extLst>
            <a:ext uri="{FF2B5EF4-FFF2-40B4-BE49-F238E27FC236}">
              <a16:creationId xmlns:a16="http://schemas.microsoft.com/office/drawing/2014/main" id="{00000000-0008-0000-0400-00000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1" name="Text Box 15">
          <a:extLst>
            <a:ext uri="{FF2B5EF4-FFF2-40B4-BE49-F238E27FC236}">
              <a16:creationId xmlns:a16="http://schemas.microsoft.com/office/drawing/2014/main" id="{00000000-0008-0000-0400-00000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2" name="Text Box 15">
          <a:extLst>
            <a:ext uri="{FF2B5EF4-FFF2-40B4-BE49-F238E27FC236}">
              <a16:creationId xmlns:a16="http://schemas.microsoft.com/office/drawing/2014/main" id="{00000000-0008-0000-0400-00000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3" name="Text Box 15">
          <a:extLst>
            <a:ext uri="{FF2B5EF4-FFF2-40B4-BE49-F238E27FC236}">
              <a16:creationId xmlns:a16="http://schemas.microsoft.com/office/drawing/2014/main" id="{00000000-0008-0000-0400-00000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4" name="Text Box 15">
          <a:extLst>
            <a:ext uri="{FF2B5EF4-FFF2-40B4-BE49-F238E27FC236}">
              <a16:creationId xmlns:a16="http://schemas.microsoft.com/office/drawing/2014/main" id="{00000000-0008-0000-0400-00000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5" name="Text Box 15">
          <a:extLst>
            <a:ext uri="{FF2B5EF4-FFF2-40B4-BE49-F238E27FC236}">
              <a16:creationId xmlns:a16="http://schemas.microsoft.com/office/drawing/2014/main" id="{00000000-0008-0000-0400-00000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6" name="Text Box 15">
          <a:extLst>
            <a:ext uri="{FF2B5EF4-FFF2-40B4-BE49-F238E27FC236}">
              <a16:creationId xmlns:a16="http://schemas.microsoft.com/office/drawing/2014/main" id="{00000000-0008-0000-0400-00000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7" name="Text Box 15">
          <a:extLst>
            <a:ext uri="{FF2B5EF4-FFF2-40B4-BE49-F238E27FC236}">
              <a16:creationId xmlns:a16="http://schemas.microsoft.com/office/drawing/2014/main" id="{00000000-0008-0000-0400-00000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8" name="Text Box 15">
          <a:extLst>
            <a:ext uri="{FF2B5EF4-FFF2-40B4-BE49-F238E27FC236}">
              <a16:creationId xmlns:a16="http://schemas.microsoft.com/office/drawing/2014/main" id="{00000000-0008-0000-0400-00000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9" name="Text Box 15">
          <a:extLst>
            <a:ext uri="{FF2B5EF4-FFF2-40B4-BE49-F238E27FC236}">
              <a16:creationId xmlns:a16="http://schemas.microsoft.com/office/drawing/2014/main" id="{00000000-0008-0000-0400-00000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0" name="Text Box 15">
          <a:extLst>
            <a:ext uri="{FF2B5EF4-FFF2-40B4-BE49-F238E27FC236}">
              <a16:creationId xmlns:a16="http://schemas.microsoft.com/office/drawing/2014/main" id="{00000000-0008-0000-0400-00001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1" name="Text Box 15">
          <a:extLst>
            <a:ext uri="{FF2B5EF4-FFF2-40B4-BE49-F238E27FC236}">
              <a16:creationId xmlns:a16="http://schemas.microsoft.com/office/drawing/2014/main" id="{00000000-0008-0000-0400-00001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2" name="Text Box 15">
          <a:extLst>
            <a:ext uri="{FF2B5EF4-FFF2-40B4-BE49-F238E27FC236}">
              <a16:creationId xmlns:a16="http://schemas.microsoft.com/office/drawing/2014/main" id="{00000000-0008-0000-0400-00001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3" name="Text Box 15">
          <a:extLst>
            <a:ext uri="{FF2B5EF4-FFF2-40B4-BE49-F238E27FC236}">
              <a16:creationId xmlns:a16="http://schemas.microsoft.com/office/drawing/2014/main" id="{00000000-0008-0000-0400-00001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4" name="Text Box 15">
          <a:extLst>
            <a:ext uri="{FF2B5EF4-FFF2-40B4-BE49-F238E27FC236}">
              <a16:creationId xmlns:a16="http://schemas.microsoft.com/office/drawing/2014/main" id="{00000000-0008-0000-0400-00001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5" name="Text Box 15">
          <a:extLst>
            <a:ext uri="{FF2B5EF4-FFF2-40B4-BE49-F238E27FC236}">
              <a16:creationId xmlns:a16="http://schemas.microsoft.com/office/drawing/2014/main" id="{00000000-0008-0000-0400-00001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6" name="Text Box 15">
          <a:extLst>
            <a:ext uri="{FF2B5EF4-FFF2-40B4-BE49-F238E27FC236}">
              <a16:creationId xmlns:a16="http://schemas.microsoft.com/office/drawing/2014/main" id="{00000000-0008-0000-0400-00001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7" name="Text Box 15">
          <a:extLst>
            <a:ext uri="{FF2B5EF4-FFF2-40B4-BE49-F238E27FC236}">
              <a16:creationId xmlns:a16="http://schemas.microsoft.com/office/drawing/2014/main" id="{00000000-0008-0000-0400-00001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8" name="Text Box 15">
          <a:extLst>
            <a:ext uri="{FF2B5EF4-FFF2-40B4-BE49-F238E27FC236}">
              <a16:creationId xmlns:a16="http://schemas.microsoft.com/office/drawing/2014/main" id="{00000000-0008-0000-0400-00001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9" name="Text Box 15">
          <a:extLst>
            <a:ext uri="{FF2B5EF4-FFF2-40B4-BE49-F238E27FC236}">
              <a16:creationId xmlns:a16="http://schemas.microsoft.com/office/drawing/2014/main" id="{00000000-0008-0000-0400-00001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0" name="Text Box 15">
          <a:extLst>
            <a:ext uri="{FF2B5EF4-FFF2-40B4-BE49-F238E27FC236}">
              <a16:creationId xmlns:a16="http://schemas.microsoft.com/office/drawing/2014/main" id="{00000000-0008-0000-0400-00001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1" name="Text Box 15">
          <a:extLst>
            <a:ext uri="{FF2B5EF4-FFF2-40B4-BE49-F238E27FC236}">
              <a16:creationId xmlns:a16="http://schemas.microsoft.com/office/drawing/2014/main" id="{00000000-0008-0000-0400-00001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2" name="Text Box 15">
          <a:extLst>
            <a:ext uri="{FF2B5EF4-FFF2-40B4-BE49-F238E27FC236}">
              <a16:creationId xmlns:a16="http://schemas.microsoft.com/office/drawing/2014/main" id="{00000000-0008-0000-0400-00001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3" name="Text Box 15">
          <a:extLst>
            <a:ext uri="{FF2B5EF4-FFF2-40B4-BE49-F238E27FC236}">
              <a16:creationId xmlns:a16="http://schemas.microsoft.com/office/drawing/2014/main" id="{00000000-0008-0000-0400-00001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4" name="Text Box 15">
          <a:extLst>
            <a:ext uri="{FF2B5EF4-FFF2-40B4-BE49-F238E27FC236}">
              <a16:creationId xmlns:a16="http://schemas.microsoft.com/office/drawing/2014/main" id="{00000000-0008-0000-0400-00001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5" name="Text Box 15">
          <a:extLst>
            <a:ext uri="{FF2B5EF4-FFF2-40B4-BE49-F238E27FC236}">
              <a16:creationId xmlns:a16="http://schemas.microsoft.com/office/drawing/2014/main" id="{00000000-0008-0000-0400-00001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6" name="Text Box 15">
          <a:extLst>
            <a:ext uri="{FF2B5EF4-FFF2-40B4-BE49-F238E27FC236}">
              <a16:creationId xmlns:a16="http://schemas.microsoft.com/office/drawing/2014/main" id="{00000000-0008-0000-0400-00002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7" name="Text Box 15">
          <a:extLst>
            <a:ext uri="{FF2B5EF4-FFF2-40B4-BE49-F238E27FC236}">
              <a16:creationId xmlns:a16="http://schemas.microsoft.com/office/drawing/2014/main" id="{00000000-0008-0000-0400-00002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8" name="Text Box 15">
          <a:extLst>
            <a:ext uri="{FF2B5EF4-FFF2-40B4-BE49-F238E27FC236}">
              <a16:creationId xmlns:a16="http://schemas.microsoft.com/office/drawing/2014/main" id="{00000000-0008-0000-0400-00002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9" name="Text Box 15">
          <a:extLst>
            <a:ext uri="{FF2B5EF4-FFF2-40B4-BE49-F238E27FC236}">
              <a16:creationId xmlns:a16="http://schemas.microsoft.com/office/drawing/2014/main" id="{00000000-0008-0000-0400-00002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0" name="Text Box 15">
          <a:extLst>
            <a:ext uri="{FF2B5EF4-FFF2-40B4-BE49-F238E27FC236}">
              <a16:creationId xmlns:a16="http://schemas.microsoft.com/office/drawing/2014/main" id="{00000000-0008-0000-0400-00002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1" name="Text Box 15">
          <a:extLst>
            <a:ext uri="{FF2B5EF4-FFF2-40B4-BE49-F238E27FC236}">
              <a16:creationId xmlns:a16="http://schemas.microsoft.com/office/drawing/2014/main" id="{00000000-0008-0000-0400-00002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2" name="Text Box 15">
          <a:extLst>
            <a:ext uri="{FF2B5EF4-FFF2-40B4-BE49-F238E27FC236}">
              <a16:creationId xmlns:a16="http://schemas.microsoft.com/office/drawing/2014/main" id="{00000000-0008-0000-0400-00002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3" name="Text Box 15">
          <a:extLst>
            <a:ext uri="{FF2B5EF4-FFF2-40B4-BE49-F238E27FC236}">
              <a16:creationId xmlns:a16="http://schemas.microsoft.com/office/drawing/2014/main" id="{00000000-0008-0000-0400-00002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4" name="Text Box 15">
          <a:extLst>
            <a:ext uri="{FF2B5EF4-FFF2-40B4-BE49-F238E27FC236}">
              <a16:creationId xmlns:a16="http://schemas.microsoft.com/office/drawing/2014/main" id="{00000000-0008-0000-0400-00002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5" name="Text Box 15">
          <a:extLst>
            <a:ext uri="{FF2B5EF4-FFF2-40B4-BE49-F238E27FC236}">
              <a16:creationId xmlns:a16="http://schemas.microsoft.com/office/drawing/2014/main" id="{00000000-0008-0000-0400-00002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6" name="Text Box 15">
          <a:extLst>
            <a:ext uri="{FF2B5EF4-FFF2-40B4-BE49-F238E27FC236}">
              <a16:creationId xmlns:a16="http://schemas.microsoft.com/office/drawing/2014/main" id="{00000000-0008-0000-0400-00002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7" name="Text Box 15">
          <a:extLst>
            <a:ext uri="{FF2B5EF4-FFF2-40B4-BE49-F238E27FC236}">
              <a16:creationId xmlns:a16="http://schemas.microsoft.com/office/drawing/2014/main" id="{00000000-0008-0000-0400-00002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8" name="Text Box 15">
          <a:extLst>
            <a:ext uri="{FF2B5EF4-FFF2-40B4-BE49-F238E27FC236}">
              <a16:creationId xmlns:a16="http://schemas.microsoft.com/office/drawing/2014/main" id="{00000000-0008-0000-0400-00002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9" name="Text Box 15">
          <a:extLst>
            <a:ext uri="{FF2B5EF4-FFF2-40B4-BE49-F238E27FC236}">
              <a16:creationId xmlns:a16="http://schemas.microsoft.com/office/drawing/2014/main" id="{00000000-0008-0000-0400-00002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0" name="Text Box 15">
          <a:extLst>
            <a:ext uri="{FF2B5EF4-FFF2-40B4-BE49-F238E27FC236}">
              <a16:creationId xmlns:a16="http://schemas.microsoft.com/office/drawing/2014/main" id="{00000000-0008-0000-0400-00002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1" name="Text Box 15">
          <a:extLst>
            <a:ext uri="{FF2B5EF4-FFF2-40B4-BE49-F238E27FC236}">
              <a16:creationId xmlns:a16="http://schemas.microsoft.com/office/drawing/2014/main" id="{00000000-0008-0000-0400-00002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2" name="Text Box 15">
          <a:extLst>
            <a:ext uri="{FF2B5EF4-FFF2-40B4-BE49-F238E27FC236}">
              <a16:creationId xmlns:a16="http://schemas.microsoft.com/office/drawing/2014/main" id="{00000000-0008-0000-0400-00003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3" name="Text Box 15">
          <a:extLst>
            <a:ext uri="{FF2B5EF4-FFF2-40B4-BE49-F238E27FC236}">
              <a16:creationId xmlns:a16="http://schemas.microsoft.com/office/drawing/2014/main" id="{00000000-0008-0000-0400-00003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4" name="Text Box 15">
          <a:extLst>
            <a:ext uri="{FF2B5EF4-FFF2-40B4-BE49-F238E27FC236}">
              <a16:creationId xmlns:a16="http://schemas.microsoft.com/office/drawing/2014/main" id="{00000000-0008-0000-0400-00003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5" name="Text Box 15">
          <a:extLst>
            <a:ext uri="{FF2B5EF4-FFF2-40B4-BE49-F238E27FC236}">
              <a16:creationId xmlns:a16="http://schemas.microsoft.com/office/drawing/2014/main" id="{00000000-0008-0000-0400-00003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6" name="Text Box 15">
          <a:extLst>
            <a:ext uri="{FF2B5EF4-FFF2-40B4-BE49-F238E27FC236}">
              <a16:creationId xmlns:a16="http://schemas.microsoft.com/office/drawing/2014/main" id="{00000000-0008-0000-0400-00003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7" name="Text Box 15">
          <a:extLst>
            <a:ext uri="{FF2B5EF4-FFF2-40B4-BE49-F238E27FC236}">
              <a16:creationId xmlns:a16="http://schemas.microsoft.com/office/drawing/2014/main" id="{00000000-0008-0000-0400-00003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8" name="Text Box 15">
          <a:extLst>
            <a:ext uri="{FF2B5EF4-FFF2-40B4-BE49-F238E27FC236}">
              <a16:creationId xmlns:a16="http://schemas.microsoft.com/office/drawing/2014/main" id="{00000000-0008-0000-0400-00003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9" name="Text Box 15">
          <a:extLst>
            <a:ext uri="{FF2B5EF4-FFF2-40B4-BE49-F238E27FC236}">
              <a16:creationId xmlns:a16="http://schemas.microsoft.com/office/drawing/2014/main" id="{00000000-0008-0000-0400-00003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0" name="Text Box 15">
          <a:extLst>
            <a:ext uri="{FF2B5EF4-FFF2-40B4-BE49-F238E27FC236}">
              <a16:creationId xmlns:a16="http://schemas.microsoft.com/office/drawing/2014/main" id="{00000000-0008-0000-0400-00003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1" name="Text Box 15">
          <a:extLst>
            <a:ext uri="{FF2B5EF4-FFF2-40B4-BE49-F238E27FC236}">
              <a16:creationId xmlns:a16="http://schemas.microsoft.com/office/drawing/2014/main" id="{00000000-0008-0000-0400-00003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2" name="Text Box 15">
          <a:extLst>
            <a:ext uri="{FF2B5EF4-FFF2-40B4-BE49-F238E27FC236}">
              <a16:creationId xmlns:a16="http://schemas.microsoft.com/office/drawing/2014/main" id="{00000000-0008-0000-0400-00003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3" name="Text Box 15">
          <a:extLst>
            <a:ext uri="{FF2B5EF4-FFF2-40B4-BE49-F238E27FC236}">
              <a16:creationId xmlns:a16="http://schemas.microsoft.com/office/drawing/2014/main" id="{00000000-0008-0000-0400-00003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4" name="Text Box 15">
          <a:extLst>
            <a:ext uri="{FF2B5EF4-FFF2-40B4-BE49-F238E27FC236}">
              <a16:creationId xmlns:a16="http://schemas.microsoft.com/office/drawing/2014/main" id="{00000000-0008-0000-0400-00003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5" name="Text Box 15">
          <a:extLst>
            <a:ext uri="{FF2B5EF4-FFF2-40B4-BE49-F238E27FC236}">
              <a16:creationId xmlns:a16="http://schemas.microsoft.com/office/drawing/2014/main" id="{00000000-0008-0000-0400-00003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6" name="Text Box 15">
          <a:extLst>
            <a:ext uri="{FF2B5EF4-FFF2-40B4-BE49-F238E27FC236}">
              <a16:creationId xmlns:a16="http://schemas.microsoft.com/office/drawing/2014/main" id="{00000000-0008-0000-0400-00003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7" name="Text Box 15">
          <a:extLst>
            <a:ext uri="{FF2B5EF4-FFF2-40B4-BE49-F238E27FC236}">
              <a16:creationId xmlns:a16="http://schemas.microsoft.com/office/drawing/2014/main" id="{00000000-0008-0000-0400-00003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8" name="Text Box 15">
          <a:extLst>
            <a:ext uri="{FF2B5EF4-FFF2-40B4-BE49-F238E27FC236}">
              <a16:creationId xmlns:a16="http://schemas.microsoft.com/office/drawing/2014/main" id="{00000000-0008-0000-0400-00004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9" name="Text Box 15">
          <a:extLst>
            <a:ext uri="{FF2B5EF4-FFF2-40B4-BE49-F238E27FC236}">
              <a16:creationId xmlns:a16="http://schemas.microsoft.com/office/drawing/2014/main" id="{00000000-0008-0000-0400-00004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0" name="Text Box 15">
          <a:extLst>
            <a:ext uri="{FF2B5EF4-FFF2-40B4-BE49-F238E27FC236}">
              <a16:creationId xmlns:a16="http://schemas.microsoft.com/office/drawing/2014/main" id="{00000000-0008-0000-0400-00004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1" name="Text Box 15">
          <a:extLst>
            <a:ext uri="{FF2B5EF4-FFF2-40B4-BE49-F238E27FC236}">
              <a16:creationId xmlns:a16="http://schemas.microsoft.com/office/drawing/2014/main" id="{00000000-0008-0000-0400-00004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2" name="Text Box 15">
          <a:extLst>
            <a:ext uri="{FF2B5EF4-FFF2-40B4-BE49-F238E27FC236}">
              <a16:creationId xmlns:a16="http://schemas.microsoft.com/office/drawing/2014/main" id="{00000000-0008-0000-0400-00004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3" name="Text Box 15">
          <a:extLst>
            <a:ext uri="{FF2B5EF4-FFF2-40B4-BE49-F238E27FC236}">
              <a16:creationId xmlns:a16="http://schemas.microsoft.com/office/drawing/2014/main" id="{00000000-0008-0000-0400-00004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4" name="Text Box 15">
          <a:extLst>
            <a:ext uri="{FF2B5EF4-FFF2-40B4-BE49-F238E27FC236}">
              <a16:creationId xmlns:a16="http://schemas.microsoft.com/office/drawing/2014/main" id="{00000000-0008-0000-0400-00004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5" name="Text Box 15">
          <a:extLst>
            <a:ext uri="{FF2B5EF4-FFF2-40B4-BE49-F238E27FC236}">
              <a16:creationId xmlns:a16="http://schemas.microsoft.com/office/drawing/2014/main" id="{00000000-0008-0000-0400-00004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6" name="Text Box 15">
          <a:extLst>
            <a:ext uri="{FF2B5EF4-FFF2-40B4-BE49-F238E27FC236}">
              <a16:creationId xmlns:a16="http://schemas.microsoft.com/office/drawing/2014/main" id="{00000000-0008-0000-0400-00004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7" name="Text Box 15">
          <a:extLst>
            <a:ext uri="{FF2B5EF4-FFF2-40B4-BE49-F238E27FC236}">
              <a16:creationId xmlns:a16="http://schemas.microsoft.com/office/drawing/2014/main" id="{00000000-0008-0000-0400-00004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8" name="Text Box 15">
          <a:extLst>
            <a:ext uri="{FF2B5EF4-FFF2-40B4-BE49-F238E27FC236}">
              <a16:creationId xmlns:a16="http://schemas.microsoft.com/office/drawing/2014/main" id="{00000000-0008-0000-0400-00004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9" name="Text Box 15">
          <a:extLst>
            <a:ext uri="{FF2B5EF4-FFF2-40B4-BE49-F238E27FC236}">
              <a16:creationId xmlns:a16="http://schemas.microsoft.com/office/drawing/2014/main" id="{00000000-0008-0000-0400-00004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0" name="Text Box 15">
          <a:extLst>
            <a:ext uri="{FF2B5EF4-FFF2-40B4-BE49-F238E27FC236}">
              <a16:creationId xmlns:a16="http://schemas.microsoft.com/office/drawing/2014/main" id="{00000000-0008-0000-0400-00004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1" name="Text Box 15">
          <a:extLst>
            <a:ext uri="{FF2B5EF4-FFF2-40B4-BE49-F238E27FC236}">
              <a16:creationId xmlns:a16="http://schemas.microsoft.com/office/drawing/2014/main" id="{00000000-0008-0000-0400-00004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2" name="Text Box 15">
          <a:extLst>
            <a:ext uri="{FF2B5EF4-FFF2-40B4-BE49-F238E27FC236}">
              <a16:creationId xmlns:a16="http://schemas.microsoft.com/office/drawing/2014/main" id="{00000000-0008-0000-0400-00004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3" name="Text Box 15">
          <a:extLst>
            <a:ext uri="{FF2B5EF4-FFF2-40B4-BE49-F238E27FC236}">
              <a16:creationId xmlns:a16="http://schemas.microsoft.com/office/drawing/2014/main" id="{00000000-0008-0000-0400-00004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4" name="Text Box 15">
          <a:extLst>
            <a:ext uri="{FF2B5EF4-FFF2-40B4-BE49-F238E27FC236}">
              <a16:creationId xmlns:a16="http://schemas.microsoft.com/office/drawing/2014/main" id="{00000000-0008-0000-0400-00005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5" name="Text Box 15">
          <a:extLst>
            <a:ext uri="{FF2B5EF4-FFF2-40B4-BE49-F238E27FC236}">
              <a16:creationId xmlns:a16="http://schemas.microsoft.com/office/drawing/2014/main" id="{00000000-0008-0000-0400-00005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6" name="Text Box 15">
          <a:extLst>
            <a:ext uri="{FF2B5EF4-FFF2-40B4-BE49-F238E27FC236}">
              <a16:creationId xmlns:a16="http://schemas.microsoft.com/office/drawing/2014/main" id="{00000000-0008-0000-0400-00005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7" name="Text Box 15">
          <a:extLst>
            <a:ext uri="{FF2B5EF4-FFF2-40B4-BE49-F238E27FC236}">
              <a16:creationId xmlns:a16="http://schemas.microsoft.com/office/drawing/2014/main" id="{00000000-0008-0000-0400-00005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8" name="Text Box 15">
          <a:extLst>
            <a:ext uri="{FF2B5EF4-FFF2-40B4-BE49-F238E27FC236}">
              <a16:creationId xmlns:a16="http://schemas.microsoft.com/office/drawing/2014/main" id="{00000000-0008-0000-0400-00005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9" name="Text Box 15">
          <a:extLst>
            <a:ext uri="{FF2B5EF4-FFF2-40B4-BE49-F238E27FC236}">
              <a16:creationId xmlns:a16="http://schemas.microsoft.com/office/drawing/2014/main" id="{00000000-0008-0000-0400-00005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0" name="Text Box 15">
          <a:extLst>
            <a:ext uri="{FF2B5EF4-FFF2-40B4-BE49-F238E27FC236}">
              <a16:creationId xmlns:a16="http://schemas.microsoft.com/office/drawing/2014/main" id="{00000000-0008-0000-0400-00005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1" name="Text Box 15">
          <a:extLst>
            <a:ext uri="{FF2B5EF4-FFF2-40B4-BE49-F238E27FC236}">
              <a16:creationId xmlns:a16="http://schemas.microsoft.com/office/drawing/2014/main" id="{00000000-0008-0000-0400-00005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2" name="Text Box 15">
          <a:extLst>
            <a:ext uri="{FF2B5EF4-FFF2-40B4-BE49-F238E27FC236}">
              <a16:creationId xmlns:a16="http://schemas.microsoft.com/office/drawing/2014/main" id="{00000000-0008-0000-0400-00005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3" name="Text Box 15">
          <a:extLst>
            <a:ext uri="{FF2B5EF4-FFF2-40B4-BE49-F238E27FC236}">
              <a16:creationId xmlns:a16="http://schemas.microsoft.com/office/drawing/2014/main" id="{00000000-0008-0000-0400-00005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4" name="Text Box 15">
          <a:extLst>
            <a:ext uri="{FF2B5EF4-FFF2-40B4-BE49-F238E27FC236}">
              <a16:creationId xmlns:a16="http://schemas.microsoft.com/office/drawing/2014/main" id="{00000000-0008-0000-0400-00005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5" name="Text Box 15">
          <a:extLst>
            <a:ext uri="{FF2B5EF4-FFF2-40B4-BE49-F238E27FC236}">
              <a16:creationId xmlns:a16="http://schemas.microsoft.com/office/drawing/2014/main" id="{00000000-0008-0000-0400-00005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6" name="Text Box 15">
          <a:extLst>
            <a:ext uri="{FF2B5EF4-FFF2-40B4-BE49-F238E27FC236}">
              <a16:creationId xmlns:a16="http://schemas.microsoft.com/office/drawing/2014/main" id="{00000000-0008-0000-0400-00005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7" name="Text Box 15">
          <a:extLst>
            <a:ext uri="{FF2B5EF4-FFF2-40B4-BE49-F238E27FC236}">
              <a16:creationId xmlns:a16="http://schemas.microsoft.com/office/drawing/2014/main" id="{00000000-0008-0000-0400-00005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8" name="Text Box 15">
          <a:extLst>
            <a:ext uri="{FF2B5EF4-FFF2-40B4-BE49-F238E27FC236}">
              <a16:creationId xmlns:a16="http://schemas.microsoft.com/office/drawing/2014/main" id="{00000000-0008-0000-0400-00005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9" name="Text Box 15">
          <a:extLst>
            <a:ext uri="{FF2B5EF4-FFF2-40B4-BE49-F238E27FC236}">
              <a16:creationId xmlns:a16="http://schemas.microsoft.com/office/drawing/2014/main" id="{00000000-0008-0000-0400-00005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0" name="Text Box 15">
          <a:extLst>
            <a:ext uri="{FF2B5EF4-FFF2-40B4-BE49-F238E27FC236}">
              <a16:creationId xmlns:a16="http://schemas.microsoft.com/office/drawing/2014/main" id="{00000000-0008-0000-0400-00006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1" name="Text Box 15">
          <a:extLst>
            <a:ext uri="{FF2B5EF4-FFF2-40B4-BE49-F238E27FC236}">
              <a16:creationId xmlns:a16="http://schemas.microsoft.com/office/drawing/2014/main" id="{00000000-0008-0000-0400-00006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2" name="Text Box 15">
          <a:extLst>
            <a:ext uri="{FF2B5EF4-FFF2-40B4-BE49-F238E27FC236}">
              <a16:creationId xmlns:a16="http://schemas.microsoft.com/office/drawing/2014/main" id="{00000000-0008-0000-0400-00006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3" name="Text Box 15">
          <a:extLst>
            <a:ext uri="{FF2B5EF4-FFF2-40B4-BE49-F238E27FC236}">
              <a16:creationId xmlns:a16="http://schemas.microsoft.com/office/drawing/2014/main" id="{00000000-0008-0000-0400-00006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4" name="Text Box 15">
          <a:extLst>
            <a:ext uri="{FF2B5EF4-FFF2-40B4-BE49-F238E27FC236}">
              <a16:creationId xmlns:a16="http://schemas.microsoft.com/office/drawing/2014/main" id="{00000000-0008-0000-0400-00006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5" name="Text Box 15">
          <a:extLst>
            <a:ext uri="{FF2B5EF4-FFF2-40B4-BE49-F238E27FC236}">
              <a16:creationId xmlns:a16="http://schemas.microsoft.com/office/drawing/2014/main" id="{00000000-0008-0000-0400-00006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6" name="Text Box 15">
          <a:extLst>
            <a:ext uri="{FF2B5EF4-FFF2-40B4-BE49-F238E27FC236}">
              <a16:creationId xmlns:a16="http://schemas.microsoft.com/office/drawing/2014/main" id="{00000000-0008-0000-0400-00006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7" name="Text Box 15">
          <a:extLst>
            <a:ext uri="{FF2B5EF4-FFF2-40B4-BE49-F238E27FC236}">
              <a16:creationId xmlns:a16="http://schemas.microsoft.com/office/drawing/2014/main" id="{00000000-0008-0000-0400-00006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8" name="Text Box 15">
          <a:extLst>
            <a:ext uri="{FF2B5EF4-FFF2-40B4-BE49-F238E27FC236}">
              <a16:creationId xmlns:a16="http://schemas.microsoft.com/office/drawing/2014/main" id="{00000000-0008-0000-0400-00006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9" name="Text Box 15">
          <a:extLst>
            <a:ext uri="{FF2B5EF4-FFF2-40B4-BE49-F238E27FC236}">
              <a16:creationId xmlns:a16="http://schemas.microsoft.com/office/drawing/2014/main" id="{00000000-0008-0000-0400-00006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0" name="Text Box 15">
          <a:extLst>
            <a:ext uri="{FF2B5EF4-FFF2-40B4-BE49-F238E27FC236}">
              <a16:creationId xmlns:a16="http://schemas.microsoft.com/office/drawing/2014/main" id="{00000000-0008-0000-0400-00006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1" name="Text Box 15">
          <a:extLst>
            <a:ext uri="{FF2B5EF4-FFF2-40B4-BE49-F238E27FC236}">
              <a16:creationId xmlns:a16="http://schemas.microsoft.com/office/drawing/2014/main" id="{00000000-0008-0000-0400-00006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2" name="Text Box 15">
          <a:extLst>
            <a:ext uri="{FF2B5EF4-FFF2-40B4-BE49-F238E27FC236}">
              <a16:creationId xmlns:a16="http://schemas.microsoft.com/office/drawing/2014/main" id="{00000000-0008-0000-0400-00006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3" name="Text Box 15">
          <a:extLst>
            <a:ext uri="{FF2B5EF4-FFF2-40B4-BE49-F238E27FC236}">
              <a16:creationId xmlns:a16="http://schemas.microsoft.com/office/drawing/2014/main" id="{00000000-0008-0000-0400-00006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4" name="Text Box 15">
          <a:extLst>
            <a:ext uri="{FF2B5EF4-FFF2-40B4-BE49-F238E27FC236}">
              <a16:creationId xmlns:a16="http://schemas.microsoft.com/office/drawing/2014/main" id="{00000000-0008-0000-0400-00006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5" name="Text Box 15">
          <a:extLst>
            <a:ext uri="{FF2B5EF4-FFF2-40B4-BE49-F238E27FC236}">
              <a16:creationId xmlns:a16="http://schemas.microsoft.com/office/drawing/2014/main" id="{00000000-0008-0000-0400-00006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6" name="Text Box 15">
          <a:extLst>
            <a:ext uri="{FF2B5EF4-FFF2-40B4-BE49-F238E27FC236}">
              <a16:creationId xmlns:a16="http://schemas.microsoft.com/office/drawing/2014/main" id="{00000000-0008-0000-0400-00007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7" name="Text Box 15">
          <a:extLst>
            <a:ext uri="{FF2B5EF4-FFF2-40B4-BE49-F238E27FC236}">
              <a16:creationId xmlns:a16="http://schemas.microsoft.com/office/drawing/2014/main" id="{00000000-0008-0000-0400-00007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8" name="Text Box 15">
          <a:extLst>
            <a:ext uri="{FF2B5EF4-FFF2-40B4-BE49-F238E27FC236}">
              <a16:creationId xmlns:a16="http://schemas.microsoft.com/office/drawing/2014/main" id="{00000000-0008-0000-0400-00007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9" name="Text Box 15">
          <a:extLst>
            <a:ext uri="{FF2B5EF4-FFF2-40B4-BE49-F238E27FC236}">
              <a16:creationId xmlns:a16="http://schemas.microsoft.com/office/drawing/2014/main" id="{00000000-0008-0000-0400-00007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0" name="Text Box 15">
          <a:extLst>
            <a:ext uri="{FF2B5EF4-FFF2-40B4-BE49-F238E27FC236}">
              <a16:creationId xmlns:a16="http://schemas.microsoft.com/office/drawing/2014/main" id="{00000000-0008-0000-0400-00007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1" name="Text Box 15">
          <a:extLst>
            <a:ext uri="{FF2B5EF4-FFF2-40B4-BE49-F238E27FC236}">
              <a16:creationId xmlns:a16="http://schemas.microsoft.com/office/drawing/2014/main" id="{00000000-0008-0000-0400-00007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2" name="Text Box 15">
          <a:extLst>
            <a:ext uri="{FF2B5EF4-FFF2-40B4-BE49-F238E27FC236}">
              <a16:creationId xmlns:a16="http://schemas.microsoft.com/office/drawing/2014/main" id="{00000000-0008-0000-0400-00007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3" name="Text Box 15">
          <a:extLst>
            <a:ext uri="{FF2B5EF4-FFF2-40B4-BE49-F238E27FC236}">
              <a16:creationId xmlns:a16="http://schemas.microsoft.com/office/drawing/2014/main" id="{00000000-0008-0000-0400-00007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4" name="Text Box 15">
          <a:extLst>
            <a:ext uri="{FF2B5EF4-FFF2-40B4-BE49-F238E27FC236}">
              <a16:creationId xmlns:a16="http://schemas.microsoft.com/office/drawing/2014/main" id="{00000000-0008-0000-0400-00007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5" name="Text Box 15">
          <a:extLst>
            <a:ext uri="{FF2B5EF4-FFF2-40B4-BE49-F238E27FC236}">
              <a16:creationId xmlns:a16="http://schemas.microsoft.com/office/drawing/2014/main" id="{00000000-0008-0000-0400-00007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6" name="Text Box 15">
          <a:extLst>
            <a:ext uri="{FF2B5EF4-FFF2-40B4-BE49-F238E27FC236}">
              <a16:creationId xmlns:a16="http://schemas.microsoft.com/office/drawing/2014/main" id="{00000000-0008-0000-0400-00007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7" name="Text Box 15">
          <a:extLst>
            <a:ext uri="{FF2B5EF4-FFF2-40B4-BE49-F238E27FC236}">
              <a16:creationId xmlns:a16="http://schemas.microsoft.com/office/drawing/2014/main" id="{00000000-0008-0000-0400-00007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8" name="Text Box 15">
          <a:extLst>
            <a:ext uri="{FF2B5EF4-FFF2-40B4-BE49-F238E27FC236}">
              <a16:creationId xmlns:a16="http://schemas.microsoft.com/office/drawing/2014/main" id="{00000000-0008-0000-0400-00007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9" name="Text Box 15">
          <a:extLst>
            <a:ext uri="{FF2B5EF4-FFF2-40B4-BE49-F238E27FC236}">
              <a16:creationId xmlns:a16="http://schemas.microsoft.com/office/drawing/2014/main" id="{00000000-0008-0000-0400-00007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0" name="Text Box 15">
          <a:extLst>
            <a:ext uri="{FF2B5EF4-FFF2-40B4-BE49-F238E27FC236}">
              <a16:creationId xmlns:a16="http://schemas.microsoft.com/office/drawing/2014/main" id="{00000000-0008-0000-0400-00007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1" name="Text Box 15">
          <a:extLst>
            <a:ext uri="{FF2B5EF4-FFF2-40B4-BE49-F238E27FC236}">
              <a16:creationId xmlns:a16="http://schemas.microsoft.com/office/drawing/2014/main" id="{00000000-0008-0000-0400-00007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2" name="Text Box 15">
          <a:extLst>
            <a:ext uri="{FF2B5EF4-FFF2-40B4-BE49-F238E27FC236}">
              <a16:creationId xmlns:a16="http://schemas.microsoft.com/office/drawing/2014/main" id="{00000000-0008-0000-0400-00008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3" name="Text Box 15">
          <a:extLst>
            <a:ext uri="{FF2B5EF4-FFF2-40B4-BE49-F238E27FC236}">
              <a16:creationId xmlns:a16="http://schemas.microsoft.com/office/drawing/2014/main" id="{00000000-0008-0000-0400-00008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4" name="Text Box 15">
          <a:extLst>
            <a:ext uri="{FF2B5EF4-FFF2-40B4-BE49-F238E27FC236}">
              <a16:creationId xmlns:a16="http://schemas.microsoft.com/office/drawing/2014/main" id="{00000000-0008-0000-0400-00008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5" name="Text Box 15">
          <a:extLst>
            <a:ext uri="{FF2B5EF4-FFF2-40B4-BE49-F238E27FC236}">
              <a16:creationId xmlns:a16="http://schemas.microsoft.com/office/drawing/2014/main" id="{00000000-0008-0000-0400-00008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6" name="Text Box 15">
          <a:extLst>
            <a:ext uri="{FF2B5EF4-FFF2-40B4-BE49-F238E27FC236}">
              <a16:creationId xmlns:a16="http://schemas.microsoft.com/office/drawing/2014/main" id="{00000000-0008-0000-0400-00008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7" name="Text Box 15">
          <a:extLst>
            <a:ext uri="{FF2B5EF4-FFF2-40B4-BE49-F238E27FC236}">
              <a16:creationId xmlns:a16="http://schemas.microsoft.com/office/drawing/2014/main" id="{00000000-0008-0000-0400-00008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8" name="Text Box 15">
          <a:extLst>
            <a:ext uri="{FF2B5EF4-FFF2-40B4-BE49-F238E27FC236}">
              <a16:creationId xmlns:a16="http://schemas.microsoft.com/office/drawing/2014/main" id="{00000000-0008-0000-0400-00008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9" name="Text Box 15">
          <a:extLst>
            <a:ext uri="{FF2B5EF4-FFF2-40B4-BE49-F238E27FC236}">
              <a16:creationId xmlns:a16="http://schemas.microsoft.com/office/drawing/2014/main" id="{00000000-0008-0000-0400-00008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0" name="Text Box 15">
          <a:extLst>
            <a:ext uri="{FF2B5EF4-FFF2-40B4-BE49-F238E27FC236}">
              <a16:creationId xmlns:a16="http://schemas.microsoft.com/office/drawing/2014/main" id="{00000000-0008-0000-0400-00008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1" name="Text Box 15">
          <a:extLst>
            <a:ext uri="{FF2B5EF4-FFF2-40B4-BE49-F238E27FC236}">
              <a16:creationId xmlns:a16="http://schemas.microsoft.com/office/drawing/2014/main" id="{00000000-0008-0000-0400-00008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2" name="Text Box 15">
          <a:extLst>
            <a:ext uri="{FF2B5EF4-FFF2-40B4-BE49-F238E27FC236}">
              <a16:creationId xmlns:a16="http://schemas.microsoft.com/office/drawing/2014/main" id="{00000000-0008-0000-0400-00008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3" name="Text Box 15">
          <a:extLst>
            <a:ext uri="{FF2B5EF4-FFF2-40B4-BE49-F238E27FC236}">
              <a16:creationId xmlns:a16="http://schemas.microsoft.com/office/drawing/2014/main" id="{00000000-0008-0000-0400-00008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5" name="Text Box 15">
          <a:extLst>
            <a:ext uri="{FF2B5EF4-FFF2-40B4-BE49-F238E27FC236}">
              <a16:creationId xmlns:a16="http://schemas.microsoft.com/office/drawing/2014/main" id="{00000000-0008-0000-0400-00008D04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6" name="Text Box 15">
          <a:extLst>
            <a:ext uri="{FF2B5EF4-FFF2-40B4-BE49-F238E27FC236}">
              <a16:creationId xmlns:a16="http://schemas.microsoft.com/office/drawing/2014/main" id="{00000000-0008-0000-0400-00008E04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7" name="Text Box 15">
          <a:extLst>
            <a:ext uri="{FF2B5EF4-FFF2-40B4-BE49-F238E27FC236}">
              <a16:creationId xmlns:a16="http://schemas.microsoft.com/office/drawing/2014/main" id="{00000000-0008-0000-0400-00008F04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8" name="Text Box 15">
          <a:extLst>
            <a:ext uri="{FF2B5EF4-FFF2-40B4-BE49-F238E27FC236}">
              <a16:creationId xmlns:a16="http://schemas.microsoft.com/office/drawing/2014/main" id="{00000000-0008-0000-0400-00009004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9" name="Text Box 15">
          <a:extLst>
            <a:ext uri="{FF2B5EF4-FFF2-40B4-BE49-F238E27FC236}">
              <a16:creationId xmlns:a16="http://schemas.microsoft.com/office/drawing/2014/main" id="{00000000-0008-0000-0400-00009104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0" name="Text Box 15">
          <a:extLst>
            <a:ext uri="{FF2B5EF4-FFF2-40B4-BE49-F238E27FC236}">
              <a16:creationId xmlns:a16="http://schemas.microsoft.com/office/drawing/2014/main" id="{00000000-0008-0000-0400-00009204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1" name="Text Box 15">
          <a:extLst>
            <a:ext uri="{FF2B5EF4-FFF2-40B4-BE49-F238E27FC236}">
              <a16:creationId xmlns:a16="http://schemas.microsoft.com/office/drawing/2014/main" id="{00000000-0008-0000-0400-00009304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2" name="Text Box 15">
          <a:extLst>
            <a:ext uri="{FF2B5EF4-FFF2-40B4-BE49-F238E27FC236}">
              <a16:creationId xmlns:a16="http://schemas.microsoft.com/office/drawing/2014/main" id="{00000000-0008-0000-0400-000094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3" name="Text Box 15">
          <a:extLst>
            <a:ext uri="{FF2B5EF4-FFF2-40B4-BE49-F238E27FC236}">
              <a16:creationId xmlns:a16="http://schemas.microsoft.com/office/drawing/2014/main" id="{00000000-0008-0000-0400-000095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4" name="Text Box 15">
          <a:extLst>
            <a:ext uri="{FF2B5EF4-FFF2-40B4-BE49-F238E27FC236}">
              <a16:creationId xmlns:a16="http://schemas.microsoft.com/office/drawing/2014/main" id="{00000000-0008-0000-0400-000096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5" name="Text Box 15">
          <a:extLst>
            <a:ext uri="{FF2B5EF4-FFF2-40B4-BE49-F238E27FC236}">
              <a16:creationId xmlns:a16="http://schemas.microsoft.com/office/drawing/2014/main" id="{00000000-0008-0000-0400-000097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6" name="Text Box 15">
          <a:extLst>
            <a:ext uri="{FF2B5EF4-FFF2-40B4-BE49-F238E27FC236}">
              <a16:creationId xmlns:a16="http://schemas.microsoft.com/office/drawing/2014/main" id="{00000000-0008-0000-0400-000098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7" name="Text Box 15">
          <a:extLst>
            <a:ext uri="{FF2B5EF4-FFF2-40B4-BE49-F238E27FC236}">
              <a16:creationId xmlns:a16="http://schemas.microsoft.com/office/drawing/2014/main" id="{00000000-0008-0000-0400-000099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8" name="Text Box 15">
          <a:extLst>
            <a:ext uri="{FF2B5EF4-FFF2-40B4-BE49-F238E27FC236}">
              <a16:creationId xmlns:a16="http://schemas.microsoft.com/office/drawing/2014/main" id="{00000000-0008-0000-0400-00009A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1179" name="Text Box 16">
          <a:extLst>
            <a:ext uri="{FF2B5EF4-FFF2-40B4-BE49-F238E27FC236}">
              <a16:creationId xmlns:a16="http://schemas.microsoft.com/office/drawing/2014/main" id="{00000000-0008-0000-0400-00009B04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4" name="Text Box 16">
          <a:extLst>
            <a:ext uri="{FF2B5EF4-FFF2-40B4-BE49-F238E27FC236}">
              <a16:creationId xmlns:a16="http://schemas.microsoft.com/office/drawing/2014/main" id="{00000000-0008-0000-0400-0000A0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5" name="Text Box 17">
          <a:extLst>
            <a:ext uri="{FF2B5EF4-FFF2-40B4-BE49-F238E27FC236}">
              <a16:creationId xmlns:a16="http://schemas.microsoft.com/office/drawing/2014/main" id="{00000000-0008-0000-0400-0000A1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6" name="Text Box 18">
          <a:extLst>
            <a:ext uri="{FF2B5EF4-FFF2-40B4-BE49-F238E27FC236}">
              <a16:creationId xmlns:a16="http://schemas.microsoft.com/office/drawing/2014/main" id="{00000000-0008-0000-0400-0000A2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7" name="Text Box 19">
          <a:extLst>
            <a:ext uri="{FF2B5EF4-FFF2-40B4-BE49-F238E27FC236}">
              <a16:creationId xmlns:a16="http://schemas.microsoft.com/office/drawing/2014/main" id="{00000000-0008-0000-0400-0000A3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88" name="Text Box 15">
          <a:extLst>
            <a:ext uri="{FF2B5EF4-FFF2-40B4-BE49-F238E27FC236}">
              <a16:creationId xmlns:a16="http://schemas.microsoft.com/office/drawing/2014/main" id="{00000000-0008-0000-0400-0000A404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89" name="Text Box 15">
          <a:extLst>
            <a:ext uri="{FF2B5EF4-FFF2-40B4-BE49-F238E27FC236}">
              <a16:creationId xmlns:a16="http://schemas.microsoft.com/office/drawing/2014/main" id="{00000000-0008-0000-0400-0000A504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1" name="Text Box 16">
          <a:extLst>
            <a:ext uri="{FF2B5EF4-FFF2-40B4-BE49-F238E27FC236}">
              <a16:creationId xmlns:a16="http://schemas.microsoft.com/office/drawing/2014/main" id="{00000000-0008-0000-0400-0000A7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2" name="Text Box 17">
          <a:extLst>
            <a:ext uri="{FF2B5EF4-FFF2-40B4-BE49-F238E27FC236}">
              <a16:creationId xmlns:a16="http://schemas.microsoft.com/office/drawing/2014/main" id="{00000000-0008-0000-0400-0000A8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3" name="Text Box 18">
          <a:extLst>
            <a:ext uri="{FF2B5EF4-FFF2-40B4-BE49-F238E27FC236}">
              <a16:creationId xmlns:a16="http://schemas.microsoft.com/office/drawing/2014/main" id="{00000000-0008-0000-0400-0000A9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4" name="Text Box 19">
          <a:extLst>
            <a:ext uri="{FF2B5EF4-FFF2-40B4-BE49-F238E27FC236}">
              <a16:creationId xmlns:a16="http://schemas.microsoft.com/office/drawing/2014/main" id="{00000000-0008-0000-0400-0000AA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35713"/>
    <xdr:sp macro="" textlink="">
      <xdr:nvSpPr>
        <xdr:cNvPr id="1195" name="Text Box 15">
          <a:extLst>
            <a:ext uri="{FF2B5EF4-FFF2-40B4-BE49-F238E27FC236}">
              <a16:creationId xmlns:a16="http://schemas.microsoft.com/office/drawing/2014/main" id="{00000000-0008-0000-0400-0000AB040000}"/>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6" name="Text Box 16">
          <a:extLst>
            <a:ext uri="{FF2B5EF4-FFF2-40B4-BE49-F238E27FC236}">
              <a16:creationId xmlns:a16="http://schemas.microsoft.com/office/drawing/2014/main" id="{00000000-0008-0000-0400-0000AC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7" name="Text Box 17">
          <a:extLst>
            <a:ext uri="{FF2B5EF4-FFF2-40B4-BE49-F238E27FC236}">
              <a16:creationId xmlns:a16="http://schemas.microsoft.com/office/drawing/2014/main" id="{00000000-0008-0000-0400-0000AD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8" name="Text Box 18">
          <a:extLst>
            <a:ext uri="{FF2B5EF4-FFF2-40B4-BE49-F238E27FC236}">
              <a16:creationId xmlns:a16="http://schemas.microsoft.com/office/drawing/2014/main" id="{00000000-0008-0000-0400-0000AE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9" name="Text Box 19">
          <a:extLst>
            <a:ext uri="{FF2B5EF4-FFF2-40B4-BE49-F238E27FC236}">
              <a16:creationId xmlns:a16="http://schemas.microsoft.com/office/drawing/2014/main" id="{00000000-0008-0000-0400-0000AF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90</xdr:row>
      <xdr:rowOff>0</xdr:rowOff>
    </xdr:from>
    <xdr:ext cx="95250" cy="213632"/>
    <xdr:sp macro="" textlink="">
      <xdr:nvSpPr>
        <xdr:cNvPr id="1200" name="Text Box 15">
          <a:extLst>
            <a:ext uri="{FF2B5EF4-FFF2-40B4-BE49-F238E27FC236}">
              <a16:creationId xmlns:a16="http://schemas.microsoft.com/office/drawing/2014/main" id="{00000000-0008-0000-0400-0000B0040000}"/>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1" name="Text Box 16">
          <a:extLst>
            <a:ext uri="{FF2B5EF4-FFF2-40B4-BE49-F238E27FC236}">
              <a16:creationId xmlns:a16="http://schemas.microsoft.com/office/drawing/2014/main" id="{00000000-0008-0000-0400-0000B1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2" name="Text Box 17">
          <a:extLst>
            <a:ext uri="{FF2B5EF4-FFF2-40B4-BE49-F238E27FC236}">
              <a16:creationId xmlns:a16="http://schemas.microsoft.com/office/drawing/2014/main" id="{00000000-0008-0000-0400-0000B2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3" name="Text Box 18">
          <a:extLst>
            <a:ext uri="{FF2B5EF4-FFF2-40B4-BE49-F238E27FC236}">
              <a16:creationId xmlns:a16="http://schemas.microsoft.com/office/drawing/2014/main" id="{00000000-0008-0000-0400-0000B3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4" name="Text Box 19">
          <a:extLst>
            <a:ext uri="{FF2B5EF4-FFF2-40B4-BE49-F238E27FC236}">
              <a16:creationId xmlns:a16="http://schemas.microsoft.com/office/drawing/2014/main" id="{00000000-0008-0000-0400-0000B4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5" name="Text Box 16">
          <a:extLst>
            <a:ext uri="{FF2B5EF4-FFF2-40B4-BE49-F238E27FC236}">
              <a16:creationId xmlns:a16="http://schemas.microsoft.com/office/drawing/2014/main" id="{00000000-0008-0000-0400-0000B5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6" name="Text Box 17">
          <a:extLst>
            <a:ext uri="{FF2B5EF4-FFF2-40B4-BE49-F238E27FC236}">
              <a16:creationId xmlns:a16="http://schemas.microsoft.com/office/drawing/2014/main" id="{00000000-0008-0000-0400-0000B6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7" name="Text Box 18">
          <a:extLst>
            <a:ext uri="{FF2B5EF4-FFF2-40B4-BE49-F238E27FC236}">
              <a16:creationId xmlns:a16="http://schemas.microsoft.com/office/drawing/2014/main" id="{00000000-0008-0000-0400-0000B7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8" name="Text Box 19">
          <a:extLst>
            <a:ext uri="{FF2B5EF4-FFF2-40B4-BE49-F238E27FC236}">
              <a16:creationId xmlns:a16="http://schemas.microsoft.com/office/drawing/2014/main" id="{00000000-0008-0000-0400-0000B8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209" name="Text Box 15">
          <a:extLst>
            <a:ext uri="{FF2B5EF4-FFF2-40B4-BE49-F238E27FC236}">
              <a16:creationId xmlns:a16="http://schemas.microsoft.com/office/drawing/2014/main" id="{00000000-0008-0000-0400-0000B9040000}"/>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0" name="Text Box 16">
          <a:extLst>
            <a:ext uri="{FF2B5EF4-FFF2-40B4-BE49-F238E27FC236}">
              <a16:creationId xmlns:a16="http://schemas.microsoft.com/office/drawing/2014/main" id="{00000000-0008-0000-0400-0000BA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1" name="Text Box 17">
          <a:extLst>
            <a:ext uri="{FF2B5EF4-FFF2-40B4-BE49-F238E27FC236}">
              <a16:creationId xmlns:a16="http://schemas.microsoft.com/office/drawing/2014/main" id="{00000000-0008-0000-0400-0000BB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2" name="Text Box 18">
          <a:extLst>
            <a:ext uri="{FF2B5EF4-FFF2-40B4-BE49-F238E27FC236}">
              <a16:creationId xmlns:a16="http://schemas.microsoft.com/office/drawing/2014/main" id="{00000000-0008-0000-0400-0000BC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3" name="Text Box 19">
          <a:extLst>
            <a:ext uri="{FF2B5EF4-FFF2-40B4-BE49-F238E27FC236}">
              <a16:creationId xmlns:a16="http://schemas.microsoft.com/office/drawing/2014/main" id="{00000000-0008-0000-0400-0000BD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14" name="Text Box 15">
          <a:extLst>
            <a:ext uri="{FF2B5EF4-FFF2-40B4-BE49-F238E27FC236}">
              <a16:creationId xmlns:a16="http://schemas.microsoft.com/office/drawing/2014/main" id="{00000000-0008-0000-0400-0000BE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5" name="Text Box 16">
          <a:extLst>
            <a:ext uri="{FF2B5EF4-FFF2-40B4-BE49-F238E27FC236}">
              <a16:creationId xmlns:a16="http://schemas.microsoft.com/office/drawing/2014/main" id="{00000000-0008-0000-0400-0000BF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6" name="Text Box 17">
          <a:extLst>
            <a:ext uri="{FF2B5EF4-FFF2-40B4-BE49-F238E27FC236}">
              <a16:creationId xmlns:a16="http://schemas.microsoft.com/office/drawing/2014/main" id="{00000000-0008-0000-0400-0000C0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7" name="Text Box 18">
          <a:extLst>
            <a:ext uri="{FF2B5EF4-FFF2-40B4-BE49-F238E27FC236}">
              <a16:creationId xmlns:a16="http://schemas.microsoft.com/office/drawing/2014/main" id="{00000000-0008-0000-0400-0000C1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8" name="Text Box 19">
          <a:extLst>
            <a:ext uri="{FF2B5EF4-FFF2-40B4-BE49-F238E27FC236}">
              <a16:creationId xmlns:a16="http://schemas.microsoft.com/office/drawing/2014/main" id="{00000000-0008-0000-0400-0000C2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19" name="Text Box 16">
          <a:extLst>
            <a:ext uri="{FF2B5EF4-FFF2-40B4-BE49-F238E27FC236}">
              <a16:creationId xmlns:a16="http://schemas.microsoft.com/office/drawing/2014/main" id="{00000000-0008-0000-0400-0000C3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0" name="Text Box 17">
          <a:extLst>
            <a:ext uri="{FF2B5EF4-FFF2-40B4-BE49-F238E27FC236}">
              <a16:creationId xmlns:a16="http://schemas.microsoft.com/office/drawing/2014/main" id="{00000000-0008-0000-0400-0000C4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1" name="Text Box 18">
          <a:extLst>
            <a:ext uri="{FF2B5EF4-FFF2-40B4-BE49-F238E27FC236}">
              <a16:creationId xmlns:a16="http://schemas.microsoft.com/office/drawing/2014/main" id="{00000000-0008-0000-0400-0000C5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2" name="Text Box 19">
          <a:extLst>
            <a:ext uri="{FF2B5EF4-FFF2-40B4-BE49-F238E27FC236}">
              <a16:creationId xmlns:a16="http://schemas.microsoft.com/office/drawing/2014/main" id="{00000000-0008-0000-0400-0000C6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442269"/>
    <xdr:sp macro="" textlink="">
      <xdr:nvSpPr>
        <xdr:cNvPr id="1223" name="Text Box 15">
          <a:extLst>
            <a:ext uri="{FF2B5EF4-FFF2-40B4-BE49-F238E27FC236}">
              <a16:creationId xmlns:a16="http://schemas.microsoft.com/office/drawing/2014/main" id="{00000000-0008-0000-0400-0000C7040000}"/>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4" name="Text Box 16">
          <a:extLst>
            <a:ext uri="{FF2B5EF4-FFF2-40B4-BE49-F238E27FC236}">
              <a16:creationId xmlns:a16="http://schemas.microsoft.com/office/drawing/2014/main" id="{00000000-0008-0000-0400-0000C8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5" name="Text Box 17">
          <a:extLst>
            <a:ext uri="{FF2B5EF4-FFF2-40B4-BE49-F238E27FC236}">
              <a16:creationId xmlns:a16="http://schemas.microsoft.com/office/drawing/2014/main" id="{00000000-0008-0000-0400-0000C9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6" name="Text Box 18">
          <a:extLst>
            <a:ext uri="{FF2B5EF4-FFF2-40B4-BE49-F238E27FC236}">
              <a16:creationId xmlns:a16="http://schemas.microsoft.com/office/drawing/2014/main" id="{00000000-0008-0000-0400-0000CA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7" name="Text Box 19">
          <a:extLst>
            <a:ext uri="{FF2B5EF4-FFF2-40B4-BE49-F238E27FC236}">
              <a16:creationId xmlns:a16="http://schemas.microsoft.com/office/drawing/2014/main" id="{00000000-0008-0000-0400-0000CB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1228" name="Text Box 15">
          <a:extLst>
            <a:ext uri="{FF2B5EF4-FFF2-40B4-BE49-F238E27FC236}">
              <a16:creationId xmlns:a16="http://schemas.microsoft.com/office/drawing/2014/main" id="{00000000-0008-0000-0400-0000CC040000}"/>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9" name="Text Box 16">
          <a:extLst>
            <a:ext uri="{FF2B5EF4-FFF2-40B4-BE49-F238E27FC236}">
              <a16:creationId xmlns:a16="http://schemas.microsoft.com/office/drawing/2014/main" id="{00000000-0008-0000-0400-0000CD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30" name="Text Box 17">
          <a:extLst>
            <a:ext uri="{FF2B5EF4-FFF2-40B4-BE49-F238E27FC236}">
              <a16:creationId xmlns:a16="http://schemas.microsoft.com/office/drawing/2014/main" id="{00000000-0008-0000-0400-0000CE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31" name="Text Box 18">
          <a:extLst>
            <a:ext uri="{FF2B5EF4-FFF2-40B4-BE49-F238E27FC236}">
              <a16:creationId xmlns:a16="http://schemas.microsoft.com/office/drawing/2014/main" id="{00000000-0008-0000-0400-0000CF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32" name="Text Box 19">
          <a:extLst>
            <a:ext uri="{FF2B5EF4-FFF2-40B4-BE49-F238E27FC236}">
              <a16:creationId xmlns:a16="http://schemas.microsoft.com/office/drawing/2014/main" id="{00000000-0008-0000-0400-0000D0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3" name="Text Box 16">
          <a:extLst>
            <a:ext uri="{FF2B5EF4-FFF2-40B4-BE49-F238E27FC236}">
              <a16:creationId xmlns:a16="http://schemas.microsoft.com/office/drawing/2014/main" id="{00000000-0008-0000-0400-0000D1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4" name="Text Box 17">
          <a:extLst>
            <a:ext uri="{FF2B5EF4-FFF2-40B4-BE49-F238E27FC236}">
              <a16:creationId xmlns:a16="http://schemas.microsoft.com/office/drawing/2014/main" id="{00000000-0008-0000-0400-0000D2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5" name="Text Box 18">
          <a:extLst>
            <a:ext uri="{FF2B5EF4-FFF2-40B4-BE49-F238E27FC236}">
              <a16:creationId xmlns:a16="http://schemas.microsoft.com/office/drawing/2014/main" id="{00000000-0008-0000-0400-0000D3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6" name="Text Box 19">
          <a:extLst>
            <a:ext uri="{FF2B5EF4-FFF2-40B4-BE49-F238E27FC236}">
              <a16:creationId xmlns:a16="http://schemas.microsoft.com/office/drawing/2014/main" id="{00000000-0008-0000-0400-0000D4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237" name="Text Box 15">
          <a:extLst>
            <a:ext uri="{FF2B5EF4-FFF2-40B4-BE49-F238E27FC236}">
              <a16:creationId xmlns:a16="http://schemas.microsoft.com/office/drawing/2014/main" id="{00000000-0008-0000-0400-0000D5040000}"/>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38" name="Text Box 15">
          <a:extLst>
            <a:ext uri="{FF2B5EF4-FFF2-40B4-BE49-F238E27FC236}">
              <a16:creationId xmlns:a16="http://schemas.microsoft.com/office/drawing/2014/main" id="{00000000-0008-0000-0400-0000D6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9" name="Text Box 16">
          <a:extLst>
            <a:ext uri="{FF2B5EF4-FFF2-40B4-BE49-F238E27FC236}">
              <a16:creationId xmlns:a16="http://schemas.microsoft.com/office/drawing/2014/main" id="{00000000-0008-0000-0400-0000D7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0" name="Text Box 17">
          <a:extLst>
            <a:ext uri="{FF2B5EF4-FFF2-40B4-BE49-F238E27FC236}">
              <a16:creationId xmlns:a16="http://schemas.microsoft.com/office/drawing/2014/main" id="{00000000-0008-0000-0400-0000D8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1" name="Text Box 18">
          <a:extLst>
            <a:ext uri="{FF2B5EF4-FFF2-40B4-BE49-F238E27FC236}">
              <a16:creationId xmlns:a16="http://schemas.microsoft.com/office/drawing/2014/main" id="{00000000-0008-0000-0400-0000D9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2" name="Text Box 19">
          <a:extLst>
            <a:ext uri="{FF2B5EF4-FFF2-40B4-BE49-F238E27FC236}">
              <a16:creationId xmlns:a16="http://schemas.microsoft.com/office/drawing/2014/main" id="{00000000-0008-0000-0400-0000DA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43" name="Text Box 15">
          <a:extLst>
            <a:ext uri="{FF2B5EF4-FFF2-40B4-BE49-F238E27FC236}">
              <a16:creationId xmlns:a16="http://schemas.microsoft.com/office/drawing/2014/main" id="{00000000-0008-0000-0400-0000DB040000}"/>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4" name="Text Box 16">
          <a:extLst>
            <a:ext uri="{FF2B5EF4-FFF2-40B4-BE49-F238E27FC236}">
              <a16:creationId xmlns:a16="http://schemas.microsoft.com/office/drawing/2014/main" id="{00000000-0008-0000-0400-0000DC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5" name="Text Box 17">
          <a:extLst>
            <a:ext uri="{FF2B5EF4-FFF2-40B4-BE49-F238E27FC236}">
              <a16:creationId xmlns:a16="http://schemas.microsoft.com/office/drawing/2014/main" id="{00000000-0008-0000-0400-0000DD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6" name="Text Box 18">
          <a:extLst>
            <a:ext uri="{FF2B5EF4-FFF2-40B4-BE49-F238E27FC236}">
              <a16:creationId xmlns:a16="http://schemas.microsoft.com/office/drawing/2014/main" id="{00000000-0008-0000-0400-0000DE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7" name="Text Box 19">
          <a:extLst>
            <a:ext uri="{FF2B5EF4-FFF2-40B4-BE49-F238E27FC236}">
              <a16:creationId xmlns:a16="http://schemas.microsoft.com/office/drawing/2014/main" id="{00000000-0008-0000-0400-0000DF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48" name="Text Box 15">
          <a:extLst>
            <a:ext uri="{FF2B5EF4-FFF2-40B4-BE49-F238E27FC236}">
              <a16:creationId xmlns:a16="http://schemas.microsoft.com/office/drawing/2014/main" id="{00000000-0008-0000-0400-0000E0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331"/>
    <xdr:sp macro="" textlink="">
      <xdr:nvSpPr>
        <xdr:cNvPr id="1249" name="Text Box 15">
          <a:extLst>
            <a:ext uri="{FF2B5EF4-FFF2-40B4-BE49-F238E27FC236}">
              <a16:creationId xmlns:a16="http://schemas.microsoft.com/office/drawing/2014/main" id="{00000000-0008-0000-0400-0000E1040000}"/>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0" name="Text Box 16">
          <a:extLst>
            <a:ext uri="{FF2B5EF4-FFF2-40B4-BE49-F238E27FC236}">
              <a16:creationId xmlns:a16="http://schemas.microsoft.com/office/drawing/2014/main" id="{00000000-0008-0000-0400-0000E2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1" name="Text Box 17">
          <a:extLst>
            <a:ext uri="{FF2B5EF4-FFF2-40B4-BE49-F238E27FC236}">
              <a16:creationId xmlns:a16="http://schemas.microsoft.com/office/drawing/2014/main" id="{00000000-0008-0000-0400-0000E3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2" name="Text Box 18">
          <a:extLst>
            <a:ext uri="{FF2B5EF4-FFF2-40B4-BE49-F238E27FC236}">
              <a16:creationId xmlns:a16="http://schemas.microsoft.com/office/drawing/2014/main" id="{00000000-0008-0000-0400-0000E4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3" name="Text Box 19">
          <a:extLst>
            <a:ext uri="{FF2B5EF4-FFF2-40B4-BE49-F238E27FC236}">
              <a16:creationId xmlns:a16="http://schemas.microsoft.com/office/drawing/2014/main" id="{00000000-0008-0000-0400-0000E5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54" name="Text Box 15">
          <a:extLst>
            <a:ext uri="{FF2B5EF4-FFF2-40B4-BE49-F238E27FC236}">
              <a16:creationId xmlns:a16="http://schemas.microsoft.com/office/drawing/2014/main" id="{00000000-0008-0000-0400-0000E6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255" name="Text Box 15">
          <a:extLst>
            <a:ext uri="{FF2B5EF4-FFF2-40B4-BE49-F238E27FC236}">
              <a16:creationId xmlns:a16="http://schemas.microsoft.com/office/drawing/2014/main" id="{00000000-0008-0000-0400-0000E7040000}"/>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56" name="Text Box 15">
          <a:extLst>
            <a:ext uri="{FF2B5EF4-FFF2-40B4-BE49-F238E27FC236}">
              <a16:creationId xmlns:a16="http://schemas.microsoft.com/office/drawing/2014/main" id="{00000000-0008-0000-0400-0000E8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57" name="Text Box 16">
          <a:extLst>
            <a:ext uri="{FF2B5EF4-FFF2-40B4-BE49-F238E27FC236}">
              <a16:creationId xmlns:a16="http://schemas.microsoft.com/office/drawing/2014/main" id="{00000000-0008-0000-0400-0000E9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58" name="Text Box 17">
          <a:extLst>
            <a:ext uri="{FF2B5EF4-FFF2-40B4-BE49-F238E27FC236}">
              <a16:creationId xmlns:a16="http://schemas.microsoft.com/office/drawing/2014/main" id="{00000000-0008-0000-0400-0000EA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59" name="Text Box 18">
          <a:extLst>
            <a:ext uri="{FF2B5EF4-FFF2-40B4-BE49-F238E27FC236}">
              <a16:creationId xmlns:a16="http://schemas.microsoft.com/office/drawing/2014/main" id="{00000000-0008-0000-0400-0000EB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0" name="Text Box 19">
          <a:extLst>
            <a:ext uri="{FF2B5EF4-FFF2-40B4-BE49-F238E27FC236}">
              <a16:creationId xmlns:a16="http://schemas.microsoft.com/office/drawing/2014/main" id="{00000000-0008-0000-0400-0000EC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61" name="Text Box 15">
          <a:extLst>
            <a:ext uri="{FF2B5EF4-FFF2-40B4-BE49-F238E27FC236}">
              <a16:creationId xmlns:a16="http://schemas.microsoft.com/office/drawing/2014/main" id="{00000000-0008-0000-0400-0000ED040000}"/>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2" name="Text Box 16">
          <a:extLst>
            <a:ext uri="{FF2B5EF4-FFF2-40B4-BE49-F238E27FC236}">
              <a16:creationId xmlns:a16="http://schemas.microsoft.com/office/drawing/2014/main" id="{00000000-0008-0000-0400-0000EE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3" name="Text Box 17">
          <a:extLst>
            <a:ext uri="{FF2B5EF4-FFF2-40B4-BE49-F238E27FC236}">
              <a16:creationId xmlns:a16="http://schemas.microsoft.com/office/drawing/2014/main" id="{00000000-0008-0000-0400-0000EF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4" name="Text Box 18">
          <a:extLst>
            <a:ext uri="{FF2B5EF4-FFF2-40B4-BE49-F238E27FC236}">
              <a16:creationId xmlns:a16="http://schemas.microsoft.com/office/drawing/2014/main" id="{00000000-0008-0000-0400-0000F0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5" name="Text Box 19">
          <a:extLst>
            <a:ext uri="{FF2B5EF4-FFF2-40B4-BE49-F238E27FC236}">
              <a16:creationId xmlns:a16="http://schemas.microsoft.com/office/drawing/2014/main" id="{00000000-0008-0000-0400-0000F1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66" name="Text Box 15">
          <a:extLst>
            <a:ext uri="{FF2B5EF4-FFF2-40B4-BE49-F238E27FC236}">
              <a16:creationId xmlns:a16="http://schemas.microsoft.com/office/drawing/2014/main" id="{00000000-0008-0000-0400-0000F2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67" name="Text Box 16">
          <a:extLst>
            <a:ext uri="{FF2B5EF4-FFF2-40B4-BE49-F238E27FC236}">
              <a16:creationId xmlns:a16="http://schemas.microsoft.com/office/drawing/2014/main" id="{00000000-0008-0000-0400-0000F3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68" name="Text Box 17">
          <a:extLst>
            <a:ext uri="{FF2B5EF4-FFF2-40B4-BE49-F238E27FC236}">
              <a16:creationId xmlns:a16="http://schemas.microsoft.com/office/drawing/2014/main" id="{00000000-0008-0000-0400-0000F4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69" name="Text Box 18">
          <a:extLst>
            <a:ext uri="{FF2B5EF4-FFF2-40B4-BE49-F238E27FC236}">
              <a16:creationId xmlns:a16="http://schemas.microsoft.com/office/drawing/2014/main" id="{00000000-0008-0000-0400-0000F5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0" name="Text Box 19">
          <a:extLst>
            <a:ext uri="{FF2B5EF4-FFF2-40B4-BE49-F238E27FC236}">
              <a16:creationId xmlns:a16="http://schemas.microsoft.com/office/drawing/2014/main" id="{00000000-0008-0000-0400-0000F6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271" name="Text Box 15">
          <a:extLst>
            <a:ext uri="{FF2B5EF4-FFF2-40B4-BE49-F238E27FC236}">
              <a16:creationId xmlns:a16="http://schemas.microsoft.com/office/drawing/2014/main" id="{00000000-0008-0000-0400-0000F704000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2" name="Text Box 16">
          <a:extLst>
            <a:ext uri="{FF2B5EF4-FFF2-40B4-BE49-F238E27FC236}">
              <a16:creationId xmlns:a16="http://schemas.microsoft.com/office/drawing/2014/main" id="{00000000-0008-0000-0400-0000F8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3" name="Text Box 17">
          <a:extLst>
            <a:ext uri="{FF2B5EF4-FFF2-40B4-BE49-F238E27FC236}">
              <a16:creationId xmlns:a16="http://schemas.microsoft.com/office/drawing/2014/main" id="{00000000-0008-0000-0400-0000F9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4" name="Text Box 18">
          <a:extLst>
            <a:ext uri="{FF2B5EF4-FFF2-40B4-BE49-F238E27FC236}">
              <a16:creationId xmlns:a16="http://schemas.microsoft.com/office/drawing/2014/main" id="{00000000-0008-0000-0400-0000FA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5" name="Text Box 19">
          <a:extLst>
            <a:ext uri="{FF2B5EF4-FFF2-40B4-BE49-F238E27FC236}">
              <a16:creationId xmlns:a16="http://schemas.microsoft.com/office/drawing/2014/main" id="{00000000-0008-0000-0400-0000FB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76" name="Text Box 15">
          <a:extLst>
            <a:ext uri="{FF2B5EF4-FFF2-40B4-BE49-F238E27FC236}">
              <a16:creationId xmlns:a16="http://schemas.microsoft.com/office/drawing/2014/main" id="{00000000-0008-0000-0400-0000FC04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7" name="Text Box 16">
          <a:extLst>
            <a:ext uri="{FF2B5EF4-FFF2-40B4-BE49-F238E27FC236}">
              <a16:creationId xmlns:a16="http://schemas.microsoft.com/office/drawing/2014/main" id="{00000000-0008-0000-0400-0000FD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8" name="Text Box 17">
          <a:extLst>
            <a:ext uri="{FF2B5EF4-FFF2-40B4-BE49-F238E27FC236}">
              <a16:creationId xmlns:a16="http://schemas.microsoft.com/office/drawing/2014/main" id="{00000000-0008-0000-0400-0000FE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9" name="Text Box 18">
          <a:extLst>
            <a:ext uri="{FF2B5EF4-FFF2-40B4-BE49-F238E27FC236}">
              <a16:creationId xmlns:a16="http://schemas.microsoft.com/office/drawing/2014/main" id="{00000000-0008-0000-0400-0000FF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0" name="Text Box 19">
          <a:extLst>
            <a:ext uri="{FF2B5EF4-FFF2-40B4-BE49-F238E27FC236}">
              <a16:creationId xmlns:a16="http://schemas.microsoft.com/office/drawing/2014/main" id="{00000000-0008-0000-0400-00000005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281" name="Text Box 15">
          <a:extLst>
            <a:ext uri="{FF2B5EF4-FFF2-40B4-BE49-F238E27FC236}">
              <a16:creationId xmlns:a16="http://schemas.microsoft.com/office/drawing/2014/main" id="{00000000-0008-0000-0400-000001050000}"/>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82" name="Text Box 15">
          <a:extLst>
            <a:ext uri="{FF2B5EF4-FFF2-40B4-BE49-F238E27FC236}">
              <a16:creationId xmlns:a16="http://schemas.microsoft.com/office/drawing/2014/main" id="{00000000-0008-0000-0400-00000205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3" name="Text Box 16">
          <a:extLst>
            <a:ext uri="{FF2B5EF4-FFF2-40B4-BE49-F238E27FC236}">
              <a16:creationId xmlns:a16="http://schemas.microsoft.com/office/drawing/2014/main" id="{00000000-0008-0000-0400-000003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4" name="Text Box 17">
          <a:extLst>
            <a:ext uri="{FF2B5EF4-FFF2-40B4-BE49-F238E27FC236}">
              <a16:creationId xmlns:a16="http://schemas.microsoft.com/office/drawing/2014/main" id="{00000000-0008-0000-0400-000004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5" name="Text Box 18">
          <a:extLst>
            <a:ext uri="{FF2B5EF4-FFF2-40B4-BE49-F238E27FC236}">
              <a16:creationId xmlns:a16="http://schemas.microsoft.com/office/drawing/2014/main" id="{00000000-0008-0000-0400-000005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6" name="Text Box 19">
          <a:extLst>
            <a:ext uri="{FF2B5EF4-FFF2-40B4-BE49-F238E27FC236}">
              <a16:creationId xmlns:a16="http://schemas.microsoft.com/office/drawing/2014/main" id="{00000000-0008-0000-0400-000006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87" name="Text Box 15">
          <a:extLst>
            <a:ext uri="{FF2B5EF4-FFF2-40B4-BE49-F238E27FC236}">
              <a16:creationId xmlns:a16="http://schemas.microsoft.com/office/drawing/2014/main" id="{00000000-0008-0000-0400-000007050000}"/>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8" name="Text Box 16">
          <a:extLst>
            <a:ext uri="{FF2B5EF4-FFF2-40B4-BE49-F238E27FC236}">
              <a16:creationId xmlns:a16="http://schemas.microsoft.com/office/drawing/2014/main" id="{00000000-0008-0000-0400-000008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9" name="Text Box 17">
          <a:extLst>
            <a:ext uri="{FF2B5EF4-FFF2-40B4-BE49-F238E27FC236}">
              <a16:creationId xmlns:a16="http://schemas.microsoft.com/office/drawing/2014/main" id="{00000000-0008-0000-0400-000009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90" name="Text Box 18">
          <a:extLst>
            <a:ext uri="{FF2B5EF4-FFF2-40B4-BE49-F238E27FC236}">
              <a16:creationId xmlns:a16="http://schemas.microsoft.com/office/drawing/2014/main" id="{00000000-0008-0000-0400-00000A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91" name="Text Box 19">
          <a:extLst>
            <a:ext uri="{FF2B5EF4-FFF2-40B4-BE49-F238E27FC236}">
              <a16:creationId xmlns:a16="http://schemas.microsoft.com/office/drawing/2014/main" id="{00000000-0008-0000-0400-00000B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92" name="Text Box 15">
          <a:extLst>
            <a:ext uri="{FF2B5EF4-FFF2-40B4-BE49-F238E27FC236}">
              <a16:creationId xmlns:a16="http://schemas.microsoft.com/office/drawing/2014/main" id="{00000000-0008-0000-0400-00000C05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3" name="Text Box 16">
          <a:extLst>
            <a:ext uri="{FF2B5EF4-FFF2-40B4-BE49-F238E27FC236}">
              <a16:creationId xmlns:a16="http://schemas.microsoft.com/office/drawing/2014/main" id="{00000000-0008-0000-0400-00000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4" name="Text Box 17">
          <a:extLst>
            <a:ext uri="{FF2B5EF4-FFF2-40B4-BE49-F238E27FC236}">
              <a16:creationId xmlns:a16="http://schemas.microsoft.com/office/drawing/2014/main" id="{00000000-0008-0000-0400-00000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5" name="Text Box 18">
          <a:extLst>
            <a:ext uri="{FF2B5EF4-FFF2-40B4-BE49-F238E27FC236}">
              <a16:creationId xmlns:a16="http://schemas.microsoft.com/office/drawing/2014/main" id="{00000000-0008-0000-0400-00000F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6" name="Text Box 19">
          <a:extLst>
            <a:ext uri="{FF2B5EF4-FFF2-40B4-BE49-F238E27FC236}">
              <a16:creationId xmlns:a16="http://schemas.microsoft.com/office/drawing/2014/main" id="{00000000-0008-0000-0400-000010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97" name="Text Box 16">
          <a:extLst>
            <a:ext uri="{FF2B5EF4-FFF2-40B4-BE49-F238E27FC236}">
              <a16:creationId xmlns:a16="http://schemas.microsoft.com/office/drawing/2014/main" id="{00000000-0008-0000-0400-00001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98" name="Text Box 17">
          <a:extLst>
            <a:ext uri="{FF2B5EF4-FFF2-40B4-BE49-F238E27FC236}">
              <a16:creationId xmlns:a16="http://schemas.microsoft.com/office/drawing/2014/main" id="{00000000-0008-0000-0400-00001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99" name="Text Box 18">
          <a:extLst>
            <a:ext uri="{FF2B5EF4-FFF2-40B4-BE49-F238E27FC236}">
              <a16:creationId xmlns:a16="http://schemas.microsoft.com/office/drawing/2014/main" id="{00000000-0008-0000-0400-000013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00" name="Text Box 19">
          <a:extLst>
            <a:ext uri="{FF2B5EF4-FFF2-40B4-BE49-F238E27FC236}">
              <a16:creationId xmlns:a16="http://schemas.microsoft.com/office/drawing/2014/main" id="{00000000-0008-0000-0400-000014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1" name="Text Box 16">
          <a:extLst>
            <a:ext uri="{FF2B5EF4-FFF2-40B4-BE49-F238E27FC236}">
              <a16:creationId xmlns:a16="http://schemas.microsoft.com/office/drawing/2014/main" id="{00000000-0008-0000-0400-00001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2" name="Text Box 17">
          <a:extLst>
            <a:ext uri="{FF2B5EF4-FFF2-40B4-BE49-F238E27FC236}">
              <a16:creationId xmlns:a16="http://schemas.microsoft.com/office/drawing/2014/main" id="{00000000-0008-0000-0400-00001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3" name="Text Box 18">
          <a:extLst>
            <a:ext uri="{FF2B5EF4-FFF2-40B4-BE49-F238E27FC236}">
              <a16:creationId xmlns:a16="http://schemas.microsoft.com/office/drawing/2014/main" id="{00000000-0008-0000-0400-000017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4" name="Text Box 19">
          <a:extLst>
            <a:ext uri="{FF2B5EF4-FFF2-40B4-BE49-F238E27FC236}">
              <a16:creationId xmlns:a16="http://schemas.microsoft.com/office/drawing/2014/main" id="{00000000-0008-0000-0400-000018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05" name="Text Box 15">
          <a:extLst>
            <a:ext uri="{FF2B5EF4-FFF2-40B4-BE49-F238E27FC236}">
              <a16:creationId xmlns:a16="http://schemas.microsoft.com/office/drawing/2014/main" id="{00000000-0008-0000-0400-000019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6" name="Text Box 16">
          <a:extLst>
            <a:ext uri="{FF2B5EF4-FFF2-40B4-BE49-F238E27FC236}">
              <a16:creationId xmlns:a16="http://schemas.microsoft.com/office/drawing/2014/main" id="{00000000-0008-0000-0400-00001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7" name="Text Box 17">
          <a:extLst>
            <a:ext uri="{FF2B5EF4-FFF2-40B4-BE49-F238E27FC236}">
              <a16:creationId xmlns:a16="http://schemas.microsoft.com/office/drawing/2014/main" id="{00000000-0008-0000-0400-00001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8" name="Text Box 18">
          <a:extLst>
            <a:ext uri="{FF2B5EF4-FFF2-40B4-BE49-F238E27FC236}">
              <a16:creationId xmlns:a16="http://schemas.microsoft.com/office/drawing/2014/main" id="{00000000-0008-0000-0400-00001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9" name="Text Box 19">
          <a:extLst>
            <a:ext uri="{FF2B5EF4-FFF2-40B4-BE49-F238E27FC236}">
              <a16:creationId xmlns:a16="http://schemas.microsoft.com/office/drawing/2014/main" id="{00000000-0008-0000-0400-00001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10" name="Text Box 15">
          <a:extLst>
            <a:ext uri="{FF2B5EF4-FFF2-40B4-BE49-F238E27FC236}">
              <a16:creationId xmlns:a16="http://schemas.microsoft.com/office/drawing/2014/main" id="{00000000-0008-0000-0400-00001E050000}"/>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311" name="Text Box 15">
          <a:extLst>
            <a:ext uri="{FF2B5EF4-FFF2-40B4-BE49-F238E27FC236}">
              <a16:creationId xmlns:a16="http://schemas.microsoft.com/office/drawing/2014/main" id="{00000000-0008-0000-0400-00001F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12" name="Text Box 16">
          <a:extLst>
            <a:ext uri="{FF2B5EF4-FFF2-40B4-BE49-F238E27FC236}">
              <a16:creationId xmlns:a16="http://schemas.microsoft.com/office/drawing/2014/main" id="{00000000-0008-0000-0400-00002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13" name="Text Box 17">
          <a:extLst>
            <a:ext uri="{FF2B5EF4-FFF2-40B4-BE49-F238E27FC236}">
              <a16:creationId xmlns:a16="http://schemas.microsoft.com/office/drawing/2014/main" id="{00000000-0008-0000-0400-00002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14" name="Text Box 18">
          <a:extLst>
            <a:ext uri="{FF2B5EF4-FFF2-40B4-BE49-F238E27FC236}">
              <a16:creationId xmlns:a16="http://schemas.microsoft.com/office/drawing/2014/main" id="{00000000-0008-0000-0400-00002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15" name="Text Box 15">
          <a:extLst>
            <a:ext uri="{FF2B5EF4-FFF2-40B4-BE49-F238E27FC236}">
              <a16:creationId xmlns:a16="http://schemas.microsoft.com/office/drawing/2014/main" id="{00000000-0008-0000-0400-000023050000}"/>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6" name="Text Box 16">
          <a:extLst>
            <a:ext uri="{FF2B5EF4-FFF2-40B4-BE49-F238E27FC236}">
              <a16:creationId xmlns:a16="http://schemas.microsoft.com/office/drawing/2014/main" id="{00000000-0008-0000-0400-00002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7" name="Text Box 17">
          <a:extLst>
            <a:ext uri="{FF2B5EF4-FFF2-40B4-BE49-F238E27FC236}">
              <a16:creationId xmlns:a16="http://schemas.microsoft.com/office/drawing/2014/main" id="{00000000-0008-0000-0400-00002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8" name="Text Box 18">
          <a:extLst>
            <a:ext uri="{FF2B5EF4-FFF2-40B4-BE49-F238E27FC236}">
              <a16:creationId xmlns:a16="http://schemas.microsoft.com/office/drawing/2014/main" id="{00000000-0008-0000-0400-00002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9" name="Text Box 19">
          <a:extLst>
            <a:ext uri="{FF2B5EF4-FFF2-40B4-BE49-F238E27FC236}">
              <a16:creationId xmlns:a16="http://schemas.microsoft.com/office/drawing/2014/main" id="{00000000-0008-0000-0400-00002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320" name="Text Box 15">
          <a:extLst>
            <a:ext uri="{FF2B5EF4-FFF2-40B4-BE49-F238E27FC236}">
              <a16:creationId xmlns:a16="http://schemas.microsoft.com/office/drawing/2014/main" id="{00000000-0008-0000-0400-000028050000}"/>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1" name="Text Box 16">
          <a:extLst>
            <a:ext uri="{FF2B5EF4-FFF2-40B4-BE49-F238E27FC236}">
              <a16:creationId xmlns:a16="http://schemas.microsoft.com/office/drawing/2014/main" id="{00000000-0008-0000-0400-000029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2" name="Text Box 17">
          <a:extLst>
            <a:ext uri="{FF2B5EF4-FFF2-40B4-BE49-F238E27FC236}">
              <a16:creationId xmlns:a16="http://schemas.microsoft.com/office/drawing/2014/main" id="{00000000-0008-0000-0400-00002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3" name="Text Box 18">
          <a:extLst>
            <a:ext uri="{FF2B5EF4-FFF2-40B4-BE49-F238E27FC236}">
              <a16:creationId xmlns:a16="http://schemas.microsoft.com/office/drawing/2014/main" id="{00000000-0008-0000-0400-00002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4" name="Text Box 19">
          <a:extLst>
            <a:ext uri="{FF2B5EF4-FFF2-40B4-BE49-F238E27FC236}">
              <a16:creationId xmlns:a16="http://schemas.microsoft.com/office/drawing/2014/main" id="{00000000-0008-0000-0400-00002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5" name="Text Box 16">
          <a:extLst>
            <a:ext uri="{FF2B5EF4-FFF2-40B4-BE49-F238E27FC236}">
              <a16:creationId xmlns:a16="http://schemas.microsoft.com/office/drawing/2014/main" id="{00000000-0008-0000-0400-00002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6" name="Text Box 17">
          <a:extLst>
            <a:ext uri="{FF2B5EF4-FFF2-40B4-BE49-F238E27FC236}">
              <a16:creationId xmlns:a16="http://schemas.microsoft.com/office/drawing/2014/main" id="{00000000-0008-0000-0400-00002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7" name="Text Box 18">
          <a:extLst>
            <a:ext uri="{FF2B5EF4-FFF2-40B4-BE49-F238E27FC236}">
              <a16:creationId xmlns:a16="http://schemas.microsoft.com/office/drawing/2014/main" id="{00000000-0008-0000-0400-00002F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8" name="Text Box 19">
          <a:extLst>
            <a:ext uri="{FF2B5EF4-FFF2-40B4-BE49-F238E27FC236}">
              <a16:creationId xmlns:a16="http://schemas.microsoft.com/office/drawing/2014/main" id="{00000000-0008-0000-0400-000030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29" name="Text Box 16">
          <a:extLst>
            <a:ext uri="{FF2B5EF4-FFF2-40B4-BE49-F238E27FC236}">
              <a16:creationId xmlns:a16="http://schemas.microsoft.com/office/drawing/2014/main" id="{00000000-0008-0000-0400-00003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30" name="Text Box 17">
          <a:extLst>
            <a:ext uri="{FF2B5EF4-FFF2-40B4-BE49-F238E27FC236}">
              <a16:creationId xmlns:a16="http://schemas.microsoft.com/office/drawing/2014/main" id="{00000000-0008-0000-0400-00003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31" name="Text Box 18">
          <a:extLst>
            <a:ext uri="{FF2B5EF4-FFF2-40B4-BE49-F238E27FC236}">
              <a16:creationId xmlns:a16="http://schemas.microsoft.com/office/drawing/2014/main" id="{00000000-0008-0000-0400-000033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32" name="Text Box 19">
          <a:extLst>
            <a:ext uri="{FF2B5EF4-FFF2-40B4-BE49-F238E27FC236}">
              <a16:creationId xmlns:a16="http://schemas.microsoft.com/office/drawing/2014/main" id="{00000000-0008-0000-0400-000034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3" name="Text Box 16">
          <a:extLst>
            <a:ext uri="{FF2B5EF4-FFF2-40B4-BE49-F238E27FC236}">
              <a16:creationId xmlns:a16="http://schemas.microsoft.com/office/drawing/2014/main" id="{00000000-0008-0000-0400-00003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4" name="Text Box 17">
          <a:extLst>
            <a:ext uri="{FF2B5EF4-FFF2-40B4-BE49-F238E27FC236}">
              <a16:creationId xmlns:a16="http://schemas.microsoft.com/office/drawing/2014/main" id="{00000000-0008-0000-0400-00003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5" name="Text Box 18">
          <a:extLst>
            <a:ext uri="{FF2B5EF4-FFF2-40B4-BE49-F238E27FC236}">
              <a16:creationId xmlns:a16="http://schemas.microsoft.com/office/drawing/2014/main" id="{00000000-0008-0000-0400-000037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6" name="Text Box 19">
          <a:extLst>
            <a:ext uri="{FF2B5EF4-FFF2-40B4-BE49-F238E27FC236}">
              <a16:creationId xmlns:a16="http://schemas.microsoft.com/office/drawing/2014/main" id="{00000000-0008-0000-0400-000038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37" name="Text Box 15">
          <a:extLst>
            <a:ext uri="{FF2B5EF4-FFF2-40B4-BE49-F238E27FC236}">
              <a16:creationId xmlns:a16="http://schemas.microsoft.com/office/drawing/2014/main" id="{00000000-0008-0000-0400-000039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38" name="Text Box 16">
          <a:extLst>
            <a:ext uri="{FF2B5EF4-FFF2-40B4-BE49-F238E27FC236}">
              <a16:creationId xmlns:a16="http://schemas.microsoft.com/office/drawing/2014/main" id="{00000000-0008-0000-0400-00003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39" name="Text Box 17">
          <a:extLst>
            <a:ext uri="{FF2B5EF4-FFF2-40B4-BE49-F238E27FC236}">
              <a16:creationId xmlns:a16="http://schemas.microsoft.com/office/drawing/2014/main" id="{00000000-0008-0000-0400-00003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40" name="Text Box 18">
          <a:extLst>
            <a:ext uri="{FF2B5EF4-FFF2-40B4-BE49-F238E27FC236}">
              <a16:creationId xmlns:a16="http://schemas.microsoft.com/office/drawing/2014/main" id="{00000000-0008-0000-0400-00003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41" name="Text Box 19">
          <a:extLst>
            <a:ext uri="{FF2B5EF4-FFF2-40B4-BE49-F238E27FC236}">
              <a16:creationId xmlns:a16="http://schemas.microsoft.com/office/drawing/2014/main" id="{00000000-0008-0000-0400-00003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42" name="Text Box 15">
          <a:extLst>
            <a:ext uri="{FF2B5EF4-FFF2-40B4-BE49-F238E27FC236}">
              <a16:creationId xmlns:a16="http://schemas.microsoft.com/office/drawing/2014/main" id="{00000000-0008-0000-0400-00003E050000}"/>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343" name="Text Box 15">
          <a:extLst>
            <a:ext uri="{FF2B5EF4-FFF2-40B4-BE49-F238E27FC236}">
              <a16:creationId xmlns:a16="http://schemas.microsoft.com/office/drawing/2014/main" id="{00000000-0008-0000-0400-00003F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44" name="Text Box 16">
          <a:extLst>
            <a:ext uri="{FF2B5EF4-FFF2-40B4-BE49-F238E27FC236}">
              <a16:creationId xmlns:a16="http://schemas.microsoft.com/office/drawing/2014/main" id="{00000000-0008-0000-0400-00004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45" name="Text Box 17">
          <a:extLst>
            <a:ext uri="{FF2B5EF4-FFF2-40B4-BE49-F238E27FC236}">
              <a16:creationId xmlns:a16="http://schemas.microsoft.com/office/drawing/2014/main" id="{00000000-0008-0000-0400-00004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46" name="Text Box 18">
          <a:extLst>
            <a:ext uri="{FF2B5EF4-FFF2-40B4-BE49-F238E27FC236}">
              <a16:creationId xmlns:a16="http://schemas.microsoft.com/office/drawing/2014/main" id="{00000000-0008-0000-0400-00004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47" name="Text Box 15">
          <a:extLst>
            <a:ext uri="{FF2B5EF4-FFF2-40B4-BE49-F238E27FC236}">
              <a16:creationId xmlns:a16="http://schemas.microsoft.com/office/drawing/2014/main" id="{00000000-0008-0000-0400-000043050000}"/>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48" name="Text Box 16">
          <a:extLst>
            <a:ext uri="{FF2B5EF4-FFF2-40B4-BE49-F238E27FC236}">
              <a16:creationId xmlns:a16="http://schemas.microsoft.com/office/drawing/2014/main" id="{00000000-0008-0000-0400-00004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49" name="Text Box 17">
          <a:extLst>
            <a:ext uri="{FF2B5EF4-FFF2-40B4-BE49-F238E27FC236}">
              <a16:creationId xmlns:a16="http://schemas.microsoft.com/office/drawing/2014/main" id="{00000000-0008-0000-0400-00004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0" name="Text Box 18">
          <a:extLst>
            <a:ext uri="{FF2B5EF4-FFF2-40B4-BE49-F238E27FC236}">
              <a16:creationId xmlns:a16="http://schemas.microsoft.com/office/drawing/2014/main" id="{00000000-0008-0000-0400-00004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1" name="Text Box 19">
          <a:extLst>
            <a:ext uri="{FF2B5EF4-FFF2-40B4-BE49-F238E27FC236}">
              <a16:creationId xmlns:a16="http://schemas.microsoft.com/office/drawing/2014/main" id="{00000000-0008-0000-0400-00004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352" name="Text Box 15">
          <a:extLst>
            <a:ext uri="{FF2B5EF4-FFF2-40B4-BE49-F238E27FC236}">
              <a16:creationId xmlns:a16="http://schemas.microsoft.com/office/drawing/2014/main" id="{00000000-0008-0000-0400-000048050000}"/>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3" name="Text Box 16">
          <a:extLst>
            <a:ext uri="{FF2B5EF4-FFF2-40B4-BE49-F238E27FC236}">
              <a16:creationId xmlns:a16="http://schemas.microsoft.com/office/drawing/2014/main" id="{00000000-0008-0000-0400-000049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4" name="Text Box 17">
          <a:extLst>
            <a:ext uri="{FF2B5EF4-FFF2-40B4-BE49-F238E27FC236}">
              <a16:creationId xmlns:a16="http://schemas.microsoft.com/office/drawing/2014/main" id="{00000000-0008-0000-0400-00004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5" name="Text Box 18">
          <a:extLst>
            <a:ext uri="{FF2B5EF4-FFF2-40B4-BE49-F238E27FC236}">
              <a16:creationId xmlns:a16="http://schemas.microsoft.com/office/drawing/2014/main" id="{00000000-0008-0000-0400-00004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6" name="Text Box 19">
          <a:extLst>
            <a:ext uri="{FF2B5EF4-FFF2-40B4-BE49-F238E27FC236}">
              <a16:creationId xmlns:a16="http://schemas.microsoft.com/office/drawing/2014/main" id="{00000000-0008-0000-0400-00004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57" name="Text Box 16">
          <a:extLst>
            <a:ext uri="{FF2B5EF4-FFF2-40B4-BE49-F238E27FC236}">
              <a16:creationId xmlns:a16="http://schemas.microsoft.com/office/drawing/2014/main" id="{00000000-0008-0000-0400-00004D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58" name="Text Box 17">
          <a:extLst>
            <a:ext uri="{FF2B5EF4-FFF2-40B4-BE49-F238E27FC236}">
              <a16:creationId xmlns:a16="http://schemas.microsoft.com/office/drawing/2014/main" id="{00000000-0008-0000-0400-00004E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59" name="Text Box 18">
          <a:extLst>
            <a:ext uri="{FF2B5EF4-FFF2-40B4-BE49-F238E27FC236}">
              <a16:creationId xmlns:a16="http://schemas.microsoft.com/office/drawing/2014/main" id="{00000000-0008-0000-0400-00004F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60" name="Text Box 19">
          <a:extLst>
            <a:ext uri="{FF2B5EF4-FFF2-40B4-BE49-F238E27FC236}">
              <a16:creationId xmlns:a16="http://schemas.microsoft.com/office/drawing/2014/main" id="{00000000-0008-0000-0400-000050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1" name="Text Box 16">
          <a:extLst>
            <a:ext uri="{FF2B5EF4-FFF2-40B4-BE49-F238E27FC236}">
              <a16:creationId xmlns:a16="http://schemas.microsoft.com/office/drawing/2014/main" id="{00000000-0008-0000-0400-000051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2" name="Text Box 17">
          <a:extLst>
            <a:ext uri="{FF2B5EF4-FFF2-40B4-BE49-F238E27FC236}">
              <a16:creationId xmlns:a16="http://schemas.microsoft.com/office/drawing/2014/main" id="{00000000-0008-0000-0400-000052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3" name="Text Box 18">
          <a:extLst>
            <a:ext uri="{FF2B5EF4-FFF2-40B4-BE49-F238E27FC236}">
              <a16:creationId xmlns:a16="http://schemas.microsoft.com/office/drawing/2014/main" id="{00000000-0008-0000-0400-000053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4" name="Text Box 19">
          <a:extLst>
            <a:ext uri="{FF2B5EF4-FFF2-40B4-BE49-F238E27FC236}">
              <a16:creationId xmlns:a16="http://schemas.microsoft.com/office/drawing/2014/main" id="{00000000-0008-0000-0400-000054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5" name="Text Box 16">
          <a:extLst>
            <a:ext uri="{FF2B5EF4-FFF2-40B4-BE49-F238E27FC236}">
              <a16:creationId xmlns:a16="http://schemas.microsoft.com/office/drawing/2014/main" id="{00000000-0008-0000-0400-000055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6" name="Text Box 17">
          <a:extLst>
            <a:ext uri="{FF2B5EF4-FFF2-40B4-BE49-F238E27FC236}">
              <a16:creationId xmlns:a16="http://schemas.microsoft.com/office/drawing/2014/main" id="{00000000-0008-0000-0400-000056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7" name="Text Box 18">
          <a:extLst>
            <a:ext uri="{FF2B5EF4-FFF2-40B4-BE49-F238E27FC236}">
              <a16:creationId xmlns:a16="http://schemas.microsoft.com/office/drawing/2014/main" id="{00000000-0008-0000-0400-000057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8" name="Text Box 19">
          <a:extLst>
            <a:ext uri="{FF2B5EF4-FFF2-40B4-BE49-F238E27FC236}">
              <a16:creationId xmlns:a16="http://schemas.microsoft.com/office/drawing/2014/main" id="{00000000-0008-0000-0400-000058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69" name="Text Box 15">
          <a:extLst>
            <a:ext uri="{FF2B5EF4-FFF2-40B4-BE49-F238E27FC236}">
              <a16:creationId xmlns:a16="http://schemas.microsoft.com/office/drawing/2014/main" id="{00000000-0008-0000-0400-000059050000}"/>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0" name="Text Box 16">
          <a:extLst>
            <a:ext uri="{FF2B5EF4-FFF2-40B4-BE49-F238E27FC236}">
              <a16:creationId xmlns:a16="http://schemas.microsoft.com/office/drawing/2014/main" id="{00000000-0008-0000-0400-00005A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1" name="Text Box 17">
          <a:extLst>
            <a:ext uri="{FF2B5EF4-FFF2-40B4-BE49-F238E27FC236}">
              <a16:creationId xmlns:a16="http://schemas.microsoft.com/office/drawing/2014/main" id="{00000000-0008-0000-0400-00005B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2" name="Text Box 18">
          <a:extLst>
            <a:ext uri="{FF2B5EF4-FFF2-40B4-BE49-F238E27FC236}">
              <a16:creationId xmlns:a16="http://schemas.microsoft.com/office/drawing/2014/main" id="{00000000-0008-0000-0400-00005C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3" name="Text Box 19">
          <a:extLst>
            <a:ext uri="{FF2B5EF4-FFF2-40B4-BE49-F238E27FC236}">
              <a16:creationId xmlns:a16="http://schemas.microsoft.com/office/drawing/2014/main" id="{00000000-0008-0000-0400-00005D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374" name="Text Box 15">
          <a:extLst>
            <a:ext uri="{FF2B5EF4-FFF2-40B4-BE49-F238E27FC236}">
              <a16:creationId xmlns:a16="http://schemas.microsoft.com/office/drawing/2014/main" id="{00000000-0008-0000-0400-00005E050000}"/>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75" name="Text Box 16">
          <a:extLst>
            <a:ext uri="{FF2B5EF4-FFF2-40B4-BE49-F238E27FC236}">
              <a16:creationId xmlns:a16="http://schemas.microsoft.com/office/drawing/2014/main" id="{00000000-0008-0000-0400-00005F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76" name="Text Box 17">
          <a:extLst>
            <a:ext uri="{FF2B5EF4-FFF2-40B4-BE49-F238E27FC236}">
              <a16:creationId xmlns:a16="http://schemas.microsoft.com/office/drawing/2014/main" id="{00000000-0008-0000-0400-000060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77" name="Text Box 18">
          <a:extLst>
            <a:ext uri="{FF2B5EF4-FFF2-40B4-BE49-F238E27FC236}">
              <a16:creationId xmlns:a16="http://schemas.microsoft.com/office/drawing/2014/main" id="{00000000-0008-0000-0400-000061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78" name="Text Box 16">
          <a:extLst>
            <a:ext uri="{FF2B5EF4-FFF2-40B4-BE49-F238E27FC236}">
              <a16:creationId xmlns:a16="http://schemas.microsoft.com/office/drawing/2014/main" id="{00000000-0008-0000-0400-000062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79" name="Text Box 17">
          <a:extLst>
            <a:ext uri="{FF2B5EF4-FFF2-40B4-BE49-F238E27FC236}">
              <a16:creationId xmlns:a16="http://schemas.microsoft.com/office/drawing/2014/main" id="{00000000-0008-0000-0400-000063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0" name="Text Box 18">
          <a:extLst>
            <a:ext uri="{FF2B5EF4-FFF2-40B4-BE49-F238E27FC236}">
              <a16:creationId xmlns:a16="http://schemas.microsoft.com/office/drawing/2014/main" id="{00000000-0008-0000-0400-000064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1" name="Text Box 19">
          <a:extLst>
            <a:ext uri="{FF2B5EF4-FFF2-40B4-BE49-F238E27FC236}">
              <a16:creationId xmlns:a16="http://schemas.microsoft.com/office/drawing/2014/main" id="{00000000-0008-0000-0400-000065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382" name="Text Box 15">
          <a:extLst>
            <a:ext uri="{FF2B5EF4-FFF2-40B4-BE49-F238E27FC236}">
              <a16:creationId xmlns:a16="http://schemas.microsoft.com/office/drawing/2014/main" id="{00000000-0008-0000-0400-000066050000}"/>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3" name="Text Box 16">
          <a:extLst>
            <a:ext uri="{FF2B5EF4-FFF2-40B4-BE49-F238E27FC236}">
              <a16:creationId xmlns:a16="http://schemas.microsoft.com/office/drawing/2014/main" id="{00000000-0008-0000-0400-000067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4" name="Text Box 17">
          <a:extLst>
            <a:ext uri="{FF2B5EF4-FFF2-40B4-BE49-F238E27FC236}">
              <a16:creationId xmlns:a16="http://schemas.microsoft.com/office/drawing/2014/main" id="{00000000-0008-0000-0400-000068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5" name="Text Box 18">
          <a:extLst>
            <a:ext uri="{FF2B5EF4-FFF2-40B4-BE49-F238E27FC236}">
              <a16:creationId xmlns:a16="http://schemas.microsoft.com/office/drawing/2014/main" id="{00000000-0008-0000-0400-000069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6" name="Text Box 19">
          <a:extLst>
            <a:ext uri="{FF2B5EF4-FFF2-40B4-BE49-F238E27FC236}">
              <a16:creationId xmlns:a16="http://schemas.microsoft.com/office/drawing/2014/main" id="{00000000-0008-0000-0400-00006A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87" name="Text Box 16">
          <a:extLst>
            <a:ext uri="{FF2B5EF4-FFF2-40B4-BE49-F238E27FC236}">
              <a16:creationId xmlns:a16="http://schemas.microsoft.com/office/drawing/2014/main" id="{00000000-0008-0000-0400-00006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88" name="Text Box 17">
          <a:extLst>
            <a:ext uri="{FF2B5EF4-FFF2-40B4-BE49-F238E27FC236}">
              <a16:creationId xmlns:a16="http://schemas.microsoft.com/office/drawing/2014/main" id="{00000000-0008-0000-0400-00006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89" name="Text Box 18">
          <a:extLst>
            <a:ext uri="{FF2B5EF4-FFF2-40B4-BE49-F238E27FC236}">
              <a16:creationId xmlns:a16="http://schemas.microsoft.com/office/drawing/2014/main" id="{00000000-0008-0000-0400-00006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90" name="Text Box 19">
          <a:extLst>
            <a:ext uri="{FF2B5EF4-FFF2-40B4-BE49-F238E27FC236}">
              <a16:creationId xmlns:a16="http://schemas.microsoft.com/office/drawing/2014/main" id="{00000000-0008-0000-0400-00006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1" name="Text Box 16">
          <a:extLst>
            <a:ext uri="{FF2B5EF4-FFF2-40B4-BE49-F238E27FC236}">
              <a16:creationId xmlns:a16="http://schemas.microsoft.com/office/drawing/2014/main" id="{00000000-0008-0000-0400-00006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2" name="Text Box 17">
          <a:extLst>
            <a:ext uri="{FF2B5EF4-FFF2-40B4-BE49-F238E27FC236}">
              <a16:creationId xmlns:a16="http://schemas.microsoft.com/office/drawing/2014/main" id="{00000000-0008-0000-0400-00007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3" name="Text Box 18">
          <a:extLst>
            <a:ext uri="{FF2B5EF4-FFF2-40B4-BE49-F238E27FC236}">
              <a16:creationId xmlns:a16="http://schemas.microsoft.com/office/drawing/2014/main" id="{00000000-0008-0000-0400-00007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4" name="Text Box 19">
          <a:extLst>
            <a:ext uri="{FF2B5EF4-FFF2-40B4-BE49-F238E27FC236}">
              <a16:creationId xmlns:a16="http://schemas.microsoft.com/office/drawing/2014/main" id="{00000000-0008-0000-0400-00007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5" name="Text Box 16">
          <a:extLst>
            <a:ext uri="{FF2B5EF4-FFF2-40B4-BE49-F238E27FC236}">
              <a16:creationId xmlns:a16="http://schemas.microsoft.com/office/drawing/2014/main" id="{00000000-0008-0000-0400-000073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6" name="Text Box 17">
          <a:extLst>
            <a:ext uri="{FF2B5EF4-FFF2-40B4-BE49-F238E27FC236}">
              <a16:creationId xmlns:a16="http://schemas.microsoft.com/office/drawing/2014/main" id="{00000000-0008-0000-0400-000074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7" name="Text Box 18">
          <a:extLst>
            <a:ext uri="{FF2B5EF4-FFF2-40B4-BE49-F238E27FC236}">
              <a16:creationId xmlns:a16="http://schemas.microsoft.com/office/drawing/2014/main" id="{00000000-0008-0000-0400-00007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8" name="Text Box 19">
          <a:extLst>
            <a:ext uri="{FF2B5EF4-FFF2-40B4-BE49-F238E27FC236}">
              <a16:creationId xmlns:a16="http://schemas.microsoft.com/office/drawing/2014/main" id="{00000000-0008-0000-0400-00007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99" name="Text Box 15">
          <a:extLst>
            <a:ext uri="{FF2B5EF4-FFF2-40B4-BE49-F238E27FC236}">
              <a16:creationId xmlns:a16="http://schemas.microsoft.com/office/drawing/2014/main" id="{00000000-0008-0000-0400-000077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0" name="Text Box 16">
          <a:extLst>
            <a:ext uri="{FF2B5EF4-FFF2-40B4-BE49-F238E27FC236}">
              <a16:creationId xmlns:a16="http://schemas.microsoft.com/office/drawing/2014/main" id="{00000000-0008-0000-0400-00007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1" name="Text Box 17">
          <a:extLst>
            <a:ext uri="{FF2B5EF4-FFF2-40B4-BE49-F238E27FC236}">
              <a16:creationId xmlns:a16="http://schemas.microsoft.com/office/drawing/2014/main" id="{00000000-0008-0000-0400-000079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2" name="Text Box 18">
          <a:extLst>
            <a:ext uri="{FF2B5EF4-FFF2-40B4-BE49-F238E27FC236}">
              <a16:creationId xmlns:a16="http://schemas.microsoft.com/office/drawing/2014/main" id="{00000000-0008-0000-0400-00007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3" name="Text Box 19">
          <a:extLst>
            <a:ext uri="{FF2B5EF4-FFF2-40B4-BE49-F238E27FC236}">
              <a16:creationId xmlns:a16="http://schemas.microsoft.com/office/drawing/2014/main" id="{00000000-0008-0000-0400-00007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404" name="Text Box 15">
          <a:extLst>
            <a:ext uri="{FF2B5EF4-FFF2-40B4-BE49-F238E27FC236}">
              <a16:creationId xmlns:a16="http://schemas.microsoft.com/office/drawing/2014/main" id="{00000000-0008-0000-0400-00007C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05" name="Text Box 16">
          <a:extLst>
            <a:ext uri="{FF2B5EF4-FFF2-40B4-BE49-F238E27FC236}">
              <a16:creationId xmlns:a16="http://schemas.microsoft.com/office/drawing/2014/main" id="{00000000-0008-0000-0400-00007D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06" name="Text Box 17">
          <a:extLst>
            <a:ext uri="{FF2B5EF4-FFF2-40B4-BE49-F238E27FC236}">
              <a16:creationId xmlns:a16="http://schemas.microsoft.com/office/drawing/2014/main" id="{00000000-0008-0000-0400-00007E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07" name="Text Box 18">
          <a:extLst>
            <a:ext uri="{FF2B5EF4-FFF2-40B4-BE49-F238E27FC236}">
              <a16:creationId xmlns:a16="http://schemas.microsoft.com/office/drawing/2014/main" id="{00000000-0008-0000-0400-00007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08" name="Text Box 16">
          <a:extLst>
            <a:ext uri="{FF2B5EF4-FFF2-40B4-BE49-F238E27FC236}">
              <a16:creationId xmlns:a16="http://schemas.microsoft.com/office/drawing/2014/main" id="{00000000-0008-0000-0400-00008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09" name="Text Box 17">
          <a:extLst>
            <a:ext uri="{FF2B5EF4-FFF2-40B4-BE49-F238E27FC236}">
              <a16:creationId xmlns:a16="http://schemas.microsoft.com/office/drawing/2014/main" id="{00000000-0008-0000-0400-000081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0" name="Text Box 18">
          <a:extLst>
            <a:ext uri="{FF2B5EF4-FFF2-40B4-BE49-F238E27FC236}">
              <a16:creationId xmlns:a16="http://schemas.microsoft.com/office/drawing/2014/main" id="{00000000-0008-0000-0400-000082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1" name="Text Box 19">
          <a:extLst>
            <a:ext uri="{FF2B5EF4-FFF2-40B4-BE49-F238E27FC236}">
              <a16:creationId xmlns:a16="http://schemas.microsoft.com/office/drawing/2014/main" id="{00000000-0008-0000-0400-000083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2" name="Text Box 16">
          <a:extLst>
            <a:ext uri="{FF2B5EF4-FFF2-40B4-BE49-F238E27FC236}">
              <a16:creationId xmlns:a16="http://schemas.microsoft.com/office/drawing/2014/main" id="{00000000-0008-0000-0400-00008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3" name="Text Box 17">
          <a:extLst>
            <a:ext uri="{FF2B5EF4-FFF2-40B4-BE49-F238E27FC236}">
              <a16:creationId xmlns:a16="http://schemas.microsoft.com/office/drawing/2014/main" id="{00000000-0008-0000-0400-00008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4" name="Text Box 18">
          <a:extLst>
            <a:ext uri="{FF2B5EF4-FFF2-40B4-BE49-F238E27FC236}">
              <a16:creationId xmlns:a16="http://schemas.microsoft.com/office/drawing/2014/main" id="{00000000-0008-0000-0400-00008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5" name="Text Box 19">
          <a:extLst>
            <a:ext uri="{FF2B5EF4-FFF2-40B4-BE49-F238E27FC236}">
              <a16:creationId xmlns:a16="http://schemas.microsoft.com/office/drawing/2014/main" id="{00000000-0008-0000-0400-00008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6" name="Text Box 16">
          <a:extLst>
            <a:ext uri="{FF2B5EF4-FFF2-40B4-BE49-F238E27FC236}">
              <a16:creationId xmlns:a16="http://schemas.microsoft.com/office/drawing/2014/main" id="{00000000-0008-0000-0400-00008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7" name="Text Box 17">
          <a:extLst>
            <a:ext uri="{FF2B5EF4-FFF2-40B4-BE49-F238E27FC236}">
              <a16:creationId xmlns:a16="http://schemas.microsoft.com/office/drawing/2014/main" id="{00000000-0008-0000-0400-000089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8" name="Text Box 18">
          <a:extLst>
            <a:ext uri="{FF2B5EF4-FFF2-40B4-BE49-F238E27FC236}">
              <a16:creationId xmlns:a16="http://schemas.microsoft.com/office/drawing/2014/main" id="{00000000-0008-0000-0400-00008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9" name="Text Box 19">
          <a:extLst>
            <a:ext uri="{FF2B5EF4-FFF2-40B4-BE49-F238E27FC236}">
              <a16:creationId xmlns:a16="http://schemas.microsoft.com/office/drawing/2014/main" id="{00000000-0008-0000-0400-00008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0" name="Text Box 16">
          <a:extLst>
            <a:ext uri="{FF2B5EF4-FFF2-40B4-BE49-F238E27FC236}">
              <a16:creationId xmlns:a16="http://schemas.microsoft.com/office/drawing/2014/main" id="{00000000-0008-0000-0400-00008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1" name="Text Box 17">
          <a:extLst>
            <a:ext uri="{FF2B5EF4-FFF2-40B4-BE49-F238E27FC236}">
              <a16:creationId xmlns:a16="http://schemas.microsoft.com/office/drawing/2014/main" id="{00000000-0008-0000-0400-00008D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2" name="Text Box 18">
          <a:extLst>
            <a:ext uri="{FF2B5EF4-FFF2-40B4-BE49-F238E27FC236}">
              <a16:creationId xmlns:a16="http://schemas.microsoft.com/office/drawing/2014/main" id="{00000000-0008-0000-0400-00008E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3" name="Text Box 19">
          <a:extLst>
            <a:ext uri="{FF2B5EF4-FFF2-40B4-BE49-F238E27FC236}">
              <a16:creationId xmlns:a16="http://schemas.microsoft.com/office/drawing/2014/main" id="{00000000-0008-0000-0400-00008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4" name="Text Box 16">
          <a:extLst>
            <a:ext uri="{FF2B5EF4-FFF2-40B4-BE49-F238E27FC236}">
              <a16:creationId xmlns:a16="http://schemas.microsoft.com/office/drawing/2014/main" id="{00000000-0008-0000-0400-000090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5" name="Text Box 17">
          <a:extLst>
            <a:ext uri="{FF2B5EF4-FFF2-40B4-BE49-F238E27FC236}">
              <a16:creationId xmlns:a16="http://schemas.microsoft.com/office/drawing/2014/main" id="{00000000-0008-0000-0400-000091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6" name="Text Box 18">
          <a:extLst>
            <a:ext uri="{FF2B5EF4-FFF2-40B4-BE49-F238E27FC236}">
              <a16:creationId xmlns:a16="http://schemas.microsoft.com/office/drawing/2014/main" id="{00000000-0008-0000-0400-000092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7" name="Text Box 19">
          <a:extLst>
            <a:ext uri="{FF2B5EF4-FFF2-40B4-BE49-F238E27FC236}">
              <a16:creationId xmlns:a16="http://schemas.microsoft.com/office/drawing/2014/main" id="{00000000-0008-0000-0400-000093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428" name="Text Box 15">
          <a:extLst>
            <a:ext uri="{FF2B5EF4-FFF2-40B4-BE49-F238E27FC236}">
              <a16:creationId xmlns:a16="http://schemas.microsoft.com/office/drawing/2014/main" id="{00000000-0008-0000-0400-000094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29" name="Text Box 16">
          <a:extLst>
            <a:ext uri="{FF2B5EF4-FFF2-40B4-BE49-F238E27FC236}">
              <a16:creationId xmlns:a16="http://schemas.microsoft.com/office/drawing/2014/main" id="{00000000-0008-0000-0400-00009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30" name="Text Box 17">
          <a:extLst>
            <a:ext uri="{FF2B5EF4-FFF2-40B4-BE49-F238E27FC236}">
              <a16:creationId xmlns:a16="http://schemas.microsoft.com/office/drawing/2014/main" id="{00000000-0008-0000-0400-000096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31" name="Text Box 18">
          <a:extLst>
            <a:ext uri="{FF2B5EF4-FFF2-40B4-BE49-F238E27FC236}">
              <a16:creationId xmlns:a16="http://schemas.microsoft.com/office/drawing/2014/main" id="{00000000-0008-0000-0400-000097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32" name="Text Box 19">
          <a:extLst>
            <a:ext uri="{FF2B5EF4-FFF2-40B4-BE49-F238E27FC236}">
              <a16:creationId xmlns:a16="http://schemas.microsoft.com/office/drawing/2014/main" id="{00000000-0008-0000-0400-00009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433" name="Text Box 15">
          <a:extLst>
            <a:ext uri="{FF2B5EF4-FFF2-40B4-BE49-F238E27FC236}">
              <a16:creationId xmlns:a16="http://schemas.microsoft.com/office/drawing/2014/main" id="{00000000-0008-0000-0400-000099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34" name="Text Box 16">
          <a:extLst>
            <a:ext uri="{FF2B5EF4-FFF2-40B4-BE49-F238E27FC236}">
              <a16:creationId xmlns:a16="http://schemas.microsoft.com/office/drawing/2014/main" id="{00000000-0008-0000-0400-00009A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35" name="Text Box 17">
          <a:extLst>
            <a:ext uri="{FF2B5EF4-FFF2-40B4-BE49-F238E27FC236}">
              <a16:creationId xmlns:a16="http://schemas.microsoft.com/office/drawing/2014/main" id="{00000000-0008-0000-0400-00009B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36" name="Text Box 18">
          <a:extLst>
            <a:ext uri="{FF2B5EF4-FFF2-40B4-BE49-F238E27FC236}">
              <a16:creationId xmlns:a16="http://schemas.microsoft.com/office/drawing/2014/main" id="{00000000-0008-0000-0400-00009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37" name="Text Box 16">
          <a:extLst>
            <a:ext uri="{FF2B5EF4-FFF2-40B4-BE49-F238E27FC236}">
              <a16:creationId xmlns:a16="http://schemas.microsoft.com/office/drawing/2014/main" id="{00000000-0008-0000-0400-00009D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38" name="Text Box 17">
          <a:extLst>
            <a:ext uri="{FF2B5EF4-FFF2-40B4-BE49-F238E27FC236}">
              <a16:creationId xmlns:a16="http://schemas.microsoft.com/office/drawing/2014/main" id="{00000000-0008-0000-0400-00009E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39" name="Text Box 18">
          <a:extLst>
            <a:ext uri="{FF2B5EF4-FFF2-40B4-BE49-F238E27FC236}">
              <a16:creationId xmlns:a16="http://schemas.microsoft.com/office/drawing/2014/main" id="{00000000-0008-0000-0400-00009F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0" name="Text Box 19">
          <a:extLst>
            <a:ext uri="{FF2B5EF4-FFF2-40B4-BE49-F238E27FC236}">
              <a16:creationId xmlns:a16="http://schemas.microsoft.com/office/drawing/2014/main" id="{00000000-0008-0000-0400-0000A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1" name="Text Box 16">
          <a:extLst>
            <a:ext uri="{FF2B5EF4-FFF2-40B4-BE49-F238E27FC236}">
              <a16:creationId xmlns:a16="http://schemas.microsoft.com/office/drawing/2014/main" id="{00000000-0008-0000-0400-0000A1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2" name="Text Box 17">
          <a:extLst>
            <a:ext uri="{FF2B5EF4-FFF2-40B4-BE49-F238E27FC236}">
              <a16:creationId xmlns:a16="http://schemas.microsoft.com/office/drawing/2014/main" id="{00000000-0008-0000-0400-0000A2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3" name="Text Box 18">
          <a:extLst>
            <a:ext uri="{FF2B5EF4-FFF2-40B4-BE49-F238E27FC236}">
              <a16:creationId xmlns:a16="http://schemas.microsoft.com/office/drawing/2014/main" id="{00000000-0008-0000-0400-0000A3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4" name="Text Box 19">
          <a:extLst>
            <a:ext uri="{FF2B5EF4-FFF2-40B4-BE49-F238E27FC236}">
              <a16:creationId xmlns:a16="http://schemas.microsoft.com/office/drawing/2014/main" id="{00000000-0008-0000-0400-0000A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5" name="Text Box 16">
          <a:extLst>
            <a:ext uri="{FF2B5EF4-FFF2-40B4-BE49-F238E27FC236}">
              <a16:creationId xmlns:a16="http://schemas.microsoft.com/office/drawing/2014/main" id="{00000000-0008-0000-0400-0000A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6" name="Text Box 17">
          <a:extLst>
            <a:ext uri="{FF2B5EF4-FFF2-40B4-BE49-F238E27FC236}">
              <a16:creationId xmlns:a16="http://schemas.microsoft.com/office/drawing/2014/main" id="{00000000-0008-0000-0400-0000A6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7" name="Text Box 18">
          <a:extLst>
            <a:ext uri="{FF2B5EF4-FFF2-40B4-BE49-F238E27FC236}">
              <a16:creationId xmlns:a16="http://schemas.microsoft.com/office/drawing/2014/main" id="{00000000-0008-0000-0400-0000A7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8" name="Text Box 19">
          <a:extLst>
            <a:ext uri="{FF2B5EF4-FFF2-40B4-BE49-F238E27FC236}">
              <a16:creationId xmlns:a16="http://schemas.microsoft.com/office/drawing/2014/main" id="{00000000-0008-0000-0400-0000A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49" name="Text Box 16">
          <a:extLst>
            <a:ext uri="{FF2B5EF4-FFF2-40B4-BE49-F238E27FC236}">
              <a16:creationId xmlns:a16="http://schemas.microsoft.com/office/drawing/2014/main" id="{00000000-0008-0000-0400-0000A9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0" name="Text Box 17">
          <a:extLst>
            <a:ext uri="{FF2B5EF4-FFF2-40B4-BE49-F238E27FC236}">
              <a16:creationId xmlns:a16="http://schemas.microsoft.com/office/drawing/2014/main" id="{00000000-0008-0000-0400-0000AA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1" name="Text Box 18">
          <a:extLst>
            <a:ext uri="{FF2B5EF4-FFF2-40B4-BE49-F238E27FC236}">
              <a16:creationId xmlns:a16="http://schemas.microsoft.com/office/drawing/2014/main" id="{00000000-0008-0000-0400-0000AB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2" name="Text Box 19">
          <a:extLst>
            <a:ext uri="{FF2B5EF4-FFF2-40B4-BE49-F238E27FC236}">
              <a16:creationId xmlns:a16="http://schemas.microsoft.com/office/drawing/2014/main" id="{00000000-0008-0000-0400-0000A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3" name="Text Box 16">
          <a:extLst>
            <a:ext uri="{FF2B5EF4-FFF2-40B4-BE49-F238E27FC236}">
              <a16:creationId xmlns:a16="http://schemas.microsoft.com/office/drawing/2014/main" id="{00000000-0008-0000-0400-0000AD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4" name="Text Box 17">
          <a:extLst>
            <a:ext uri="{FF2B5EF4-FFF2-40B4-BE49-F238E27FC236}">
              <a16:creationId xmlns:a16="http://schemas.microsoft.com/office/drawing/2014/main" id="{00000000-0008-0000-0400-0000AE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5" name="Text Box 18">
          <a:extLst>
            <a:ext uri="{FF2B5EF4-FFF2-40B4-BE49-F238E27FC236}">
              <a16:creationId xmlns:a16="http://schemas.microsoft.com/office/drawing/2014/main" id="{00000000-0008-0000-0400-0000AF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6" name="Text Box 19">
          <a:extLst>
            <a:ext uri="{FF2B5EF4-FFF2-40B4-BE49-F238E27FC236}">
              <a16:creationId xmlns:a16="http://schemas.microsoft.com/office/drawing/2014/main" id="{00000000-0008-0000-0400-0000B0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014"/>
    <xdr:sp macro="" textlink="">
      <xdr:nvSpPr>
        <xdr:cNvPr id="1457" name="Text Box 15">
          <a:extLst>
            <a:ext uri="{FF2B5EF4-FFF2-40B4-BE49-F238E27FC236}">
              <a16:creationId xmlns:a16="http://schemas.microsoft.com/office/drawing/2014/main" id="{00000000-0008-0000-0400-0000B1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58" name="Text Box 16">
          <a:extLst>
            <a:ext uri="{FF2B5EF4-FFF2-40B4-BE49-F238E27FC236}">
              <a16:creationId xmlns:a16="http://schemas.microsoft.com/office/drawing/2014/main" id="{00000000-0008-0000-0400-0000B2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59" name="Text Box 17">
          <a:extLst>
            <a:ext uri="{FF2B5EF4-FFF2-40B4-BE49-F238E27FC236}">
              <a16:creationId xmlns:a16="http://schemas.microsoft.com/office/drawing/2014/main" id="{00000000-0008-0000-0400-0000B3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60" name="Text Box 18">
          <a:extLst>
            <a:ext uri="{FF2B5EF4-FFF2-40B4-BE49-F238E27FC236}">
              <a16:creationId xmlns:a16="http://schemas.microsoft.com/office/drawing/2014/main" id="{00000000-0008-0000-0400-0000B4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61" name="Text Box 19">
          <a:extLst>
            <a:ext uri="{FF2B5EF4-FFF2-40B4-BE49-F238E27FC236}">
              <a16:creationId xmlns:a16="http://schemas.microsoft.com/office/drawing/2014/main" id="{00000000-0008-0000-0400-0000B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504825</xdr:rowOff>
    </xdr:from>
    <xdr:ext cx="95250" cy="442269"/>
    <xdr:sp macro="" textlink="">
      <xdr:nvSpPr>
        <xdr:cNvPr id="1462" name="Text Box 15">
          <a:extLst>
            <a:ext uri="{FF2B5EF4-FFF2-40B4-BE49-F238E27FC236}">
              <a16:creationId xmlns:a16="http://schemas.microsoft.com/office/drawing/2014/main" id="{00000000-0008-0000-0400-0000B6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3" name="Text Box 16">
          <a:extLst>
            <a:ext uri="{FF2B5EF4-FFF2-40B4-BE49-F238E27FC236}">
              <a16:creationId xmlns:a16="http://schemas.microsoft.com/office/drawing/2014/main" id="{00000000-0008-0000-0400-0000B7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4" name="Text Box 17">
          <a:extLst>
            <a:ext uri="{FF2B5EF4-FFF2-40B4-BE49-F238E27FC236}">
              <a16:creationId xmlns:a16="http://schemas.microsoft.com/office/drawing/2014/main" id="{00000000-0008-0000-0400-0000B8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5" name="Text Box 18">
          <a:extLst>
            <a:ext uri="{FF2B5EF4-FFF2-40B4-BE49-F238E27FC236}">
              <a16:creationId xmlns:a16="http://schemas.microsoft.com/office/drawing/2014/main" id="{00000000-0008-0000-0400-0000B9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6" name="Text Box 16">
          <a:extLst>
            <a:ext uri="{FF2B5EF4-FFF2-40B4-BE49-F238E27FC236}">
              <a16:creationId xmlns:a16="http://schemas.microsoft.com/office/drawing/2014/main" id="{00000000-0008-0000-0400-0000B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7" name="Text Box 17">
          <a:extLst>
            <a:ext uri="{FF2B5EF4-FFF2-40B4-BE49-F238E27FC236}">
              <a16:creationId xmlns:a16="http://schemas.microsoft.com/office/drawing/2014/main" id="{00000000-0008-0000-0400-0000B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8" name="Text Box 18">
          <a:extLst>
            <a:ext uri="{FF2B5EF4-FFF2-40B4-BE49-F238E27FC236}">
              <a16:creationId xmlns:a16="http://schemas.microsoft.com/office/drawing/2014/main" id="{00000000-0008-0000-0400-0000B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9" name="Text Box 19">
          <a:extLst>
            <a:ext uri="{FF2B5EF4-FFF2-40B4-BE49-F238E27FC236}">
              <a16:creationId xmlns:a16="http://schemas.microsoft.com/office/drawing/2014/main" id="{00000000-0008-0000-0400-0000BD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0" name="Text Box 16">
          <a:extLst>
            <a:ext uri="{FF2B5EF4-FFF2-40B4-BE49-F238E27FC236}">
              <a16:creationId xmlns:a16="http://schemas.microsoft.com/office/drawing/2014/main" id="{00000000-0008-0000-0400-0000BE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1" name="Text Box 17">
          <a:extLst>
            <a:ext uri="{FF2B5EF4-FFF2-40B4-BE49-F238E27FC236}">
              <a16:creationId xmlns:a16="http://schemas.microsoft.com/office/drawing/2014/main" id="{00000000-0008-0000-0400-0000BF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2" name="Text Box 18">
          <a:extLst>
            <a:ext uri="{FF2B5EF4-FFF2-40B4-BE49-F238E27FC236}">
              <a16:creationId xmlns:a16="http://schemas.microsoft.com/office/drawing/2014/main" id="{00000000-0008-0000-0400-0000C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8496"/>
    <xdr:sp macro="" textlink="">
      <xdr:nvSpPr>
        <xdr:cNvPr id="1474" name="Text Box 15">
          <a:extLst>
            <a:ext uri="{FF2B5EF4-FFF2-40B4-BE49-F238E27FC236}">
              <a16:creationId xmlns:a16="http://schemas.microsoft.com/office/drawing/2014/main" id="{00000000-0008-0000-0400-0000C2050000}"/>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442269"/>
    <xdr:sp macro="" textlink="">
      <xdr:nvSpPr>
        <xdr:cNvPr id="1475" name="Text Box 15">
          <a:extLst>
            <a:ext uri="{FF2B5EF4-FFF2-40B4-BE49-F238E27FC236}">
              <a16:creationId xmlns:a16="http://schemas.microsoft.com/office/drawing/2014/main" id="{00000000-0008-0000-0400-0000C3050000}"/>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504825</xdr:rowOff>
    </xdr:from>
    <xdr:ext cx="95250" cy="442269"/>
    <xdr:sp macro="" textlink="">
      <xdr:nvSpPr>
        <xdr:cNvPr id="1476" name="Text Box 15">
          <a:extLst>
            <a:ext uri="{FF2B5EF4-FFF2-40B4-BE49-F238E27FC236}">
              <a16:creationId xmlns:a16="http://schemas.microsoft.com/office/drawing/2014/main" id="{00000000-0008-0000-0400-0000C4050000}"/>
            </a:ext>
          </a:extLst>
        </xdr:cNvPr>
        <xdr:cNvSpPr txBox="1">
          <a:spLocks noChangeArrowheads="1"/>
        </xdr:cNvSpPr>
      </xdr:nvSpPr>
      <xdr:spPr bwMode="auto">
        <a:xfrm>
          <a:off x="48052182"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213632"/>
    <xdr:sp macro="" textlink="">
      <xdr:nvSpPr>
        <xdr:cNvPr id="1477" name="Text Box 15">
          <a:extLst>
            <a:ext uri="{FF2B5EF4-FFF2-40B4-BE49-F238E27FC236}">
              <a16:creationId xmlns:a16="http://schemas.microsoft.com/office/drawing/2014/main" id="{00000000-0008-0000-0400-0000C5050000}"/>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331"/>
    <xdr:sp macro="" textlink="">
      <xdr:nvSpPr>
        <xdr:cNvPr id="1478" name="Text Box 15">
          <a:extLst>
            <a:ext uri="{FF2B5EF4-FFF2-40B4-BE49-F238E27FC236}">
              <a16:creationId xmlns:a16="http://schemas.microsoft.com/office/drawing/2014/main" id="{00000000-0008-0000-0400-0000C6050000}"/>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xdr:row>
      <xdr:rowOff>170392</xdr:rowOff>
    </xdr:from>
    <xdr:ext cx="95250" cy="213632"/>
    <xdr:sp macro="" textlink="">
      <xdr:nvSpPr>
        <xdr:cNvPr id="1479" name="Text Box 15">
          <a:extLst>
            <a:ext uri="{FF2B5EF4-FFF2-40B4-BE49-F238E27FC236}">
              <a16:creationId xmlns:a16="http://schemas.microsoft.com/office/drawing/2014/main" id="{00000000-0008-0000-0400-0000C7050000}"/>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0" name="Text Box 16">
          <a:extLst>
            <a:ext uri="{FF2B5EF4-FFF2-40B4-BE49-F238E27FC236}">
              <a16:creationId xmlns:a16="http://schemas.microsoft.com/office/drawing/2014/main" id="{00000000-0008-0000-0400-0000C8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1" name="Text Box 17">
          <a:extLst>
            <a:ext uri="{FF2B5EF4-FFF2-40B4-BE49-F238E27FC236}">
              <a16:creationId xmlns:a16="http://schemas.microsoft.com/office/drawing/2014/main" id="{00000000-0008-0000-0400-0000C9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2" name="Text Box 18">
          <a:extLst>
            <a:ext uri="{FF2B5EF4-FFF2-40B4-BE49-F238E27FC236}">
              <a16:creationId xmlns:a16="http://schemas.microsoft.com/office/drawing/2014/main" id="{00000000-0008-0000-0400-0000CA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3" name="Text Box 19">
          <a:extLst>
            <a:ext uri="{FF2B5EF4-FFF2-40B4-BE49-F238E27FC236}">
              <a16:creationId xmlns:a16="http://schemas.microsoft.com/office/drawing/2014/main" id="{00000000-0008-0000-0400-0000CB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4" name="Text Box 16">
          <a:extLst>
            <a:ext uri="{FF2B5EF4-FFF2-40B4-BE49-F238E27FC236}">
              <a16:creationId xmlns:a16="http://schemas.microsoft.com/office/drawing/2014/main" id="{00000000-0008-0000-0400-0000CC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5" name="Text Box 17">
          <a:extLst>
            <a:ext uri="{FF2B5EF4-FFF2-40B4-BE49-F238E27FC236}">
              <a16:creationId xmlns:a16="http://schemas.microsoft.com/office/drawing/2014/main" id="{00000000-0008-0000-0400-0000CD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6" name="Text Box 18">
          <a:extLst>
            <a:ext uri="{FF2B5EF4-FFF2-40B4-BE49-F238E27FC236}">
              <a16:creationId xmlns:a16="http://schemas.microsoft.com/office/drawing/2014/main" id="{00000000-0008-0000-0400-0000CE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7" name="Text Box 19">
          <a:extLst>
            <a:ext uri="{FF2B5EF4-FFF2-40B4-BE49-F238E27FC236}">
              <a16:creationId xmlns:a16="http://schemas.microsoft.com/office/drawing/2014/main" id="{00000000-0008-0000-0400-0000CF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88" name="Text Box 16">
          <a:extLst>
            <a:ext uri="{FF2B5EF4-FFF2-40B4-BE49-F238E27FC236}">
              <a16:creationId xmlns:a16="http://schemas.microsoft.com/office/drawing/2014/main" id="{00000000-0008-0000-0400-0000D0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89" name="Text Box 17">
          <a:extLst>
            <a:ext uri="{FF2B5EF4-FFF2-40B4-BE49-F238E27FC236}">
              <a16:creationId xmlns:a16="http://schemas.microsoft.com/office/drawing/2014/main" id="{00000000-0008-0000-0400-0000D1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90" name="Text Box 18">
          <a:extLst>
            <a:ext uri="{FF2B5EF4-FFF2-40B4-BE49-F238E27FC236}">
              <a16:creationId xmlns:a16="http://schemas.microsoft.com/office/drawing/2014/main" id="{00000000-0008-0000-0400-0000D2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91" name="Text Box 19">
          <a:extLst>
            <a:ext uri="{FF2B5EF4-FFF2-40B4-BE49-F238E27FC236}">
              <a16:creationId xmlns:a16="http://schemas.microsoft.com/office/drawing/2014/main" id="{00000000-0008-0000-0400-0000D3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1492" name="Text Box 15">
          <a:extLst>
            <a:ext uri="{FF2B5EF4-FFF2-40B4-BE49-F238E27FC236}">
              <a16:creationId xmlns:a16="http://schemas.microsoft.com/office/drawing/2014/main" id="{00000000-0008-0000-0400-0000D4050000}"/>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3" name="Text Box 16">
          <a:extLst>
            <a:ext uri="{FF2B5EF4-FFF2-40B4-BE49-F238E27FC236}">
              <a16:creationId xmlns:a16="http://schemas.microsoft.com/office/drawing/2014/main" id="{00000000-0008-0000-0400-0000D5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4" name="Text Box 17">
          <a:extLst>
            <a:ext uri="{FF2B5EF4-FFF2-40B4-BE49-F238E27FC236}">
              <a16:creationId xmlns:a16="http://schemas.microsoft.com/office/drawing/2014/main" id="{00000000-0008-0000-0400-0000D6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5" name="Text Box 18">
          <a:extLst>
            <a:ext uri="{FF2B5EF4-FFF2-40B4-BE49-F238E27FC236}">
              <a16:creationId xmlns:a16="http://schemas.microsoft.com/office/drawing/2014/main" id="{00000000-0008-0000-0400-0000D7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6" name="Text Box 19">
          <a:extLst>
            <a:ext uri="{FF2B5EF4-FFF2-40B4-BE49-F238E27FC236}">
              <a16:creationId xmlns:a16="http://schemas.microsoft.com/office/drawing/2014/main" id="{00000000-0008-0000-0400-0000D8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98" name="Text Box 16">
          <a:extLst>
            <a:ext uri="{FF2B5EF4-FFF2-40B4-BE49-F238E27FC236}">
              <a16:creationId xmlns:a16="http://schemas.microsoft.com/office/drawing/2014/main" id="{00000000-0008-0000-0400-0000DA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99" name="Text Box 17">
          <a:extLst>
            <a:ext uri="{FF2B5EF4-FFF2-40B4-BE49-F238E27FC236}">
              <a16:creationId xmlns:a16="http://schemas.microsoft.com/office/drawing/2014/main" id="{00000000-0008-0000-0400-0000DB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500" name="Text Box 18">
          <a:extLst>
            <a:ext uri="{FF2B5EF4-FFF2-40B4-BE49-F238E27FC236}">
              <a16:creationId xmlns:a16="http://schemas.microsoft.com/office/drawing/2014/main" id="{00000000-0008-0000-0400-0000DC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1" name="Text Box 16">
          <a:extLst>
            <a:ext uri="{FF2B5EF4-FFF2-40B4-BE49-F238E27FC236}">
              <a16:creationId xmlns:a16="http://schemas.microsoft.com/office/drawing/2014/main" id="{00000000-0008-0000-0400-0000DD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2" name="Text Box 17">
          <a:extLst>
            <a:ext uri="{FF2B5EF4-FFF2-40B4-BE49-F238E27FC236}">
              <a16:creationId xmlns:a16="http://schemas.microsoft.com/office/drawing/2014/main" id="{00000000-0008-0000-0400-0000DE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3" name="Text Box 18">
          <a:extLst>
            <a:ext uri="{FF2B5EF4-FFF2-40B4-BE49-F238E27FC236}">
              <a16:creationId xmlns:a16="http://schemas.microsoft.com/office/drawing/2014/main" id="{00000000-0008-0000-0400-0000DF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4" name="Text Box 19">
          <a:extLst>
            <a:ext uri="{FF2B5EF4-FFF2-40B4-BE49-F238E27FC236}">
              <a16:creationId xmlns:a16="http://schemas.microsoft.com/office/drawing/2014/main" id="{00000000-0008-0000-0400-0000E0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5" name="Text Box 16">
          <a:extLst>
            <a:ext uri="{FF2B5EF4-FFF2-40B4-BE49-F238E27FC236}">
              <a16:creationId xmlns:a16="http://schemas.microsoft.com/office/drawing/2014/main" id="{00000000-0008-0000-0400-0000E1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6" name="Text Box 17">
          <a:extLst>
            <a:ext uri="{FF2B5EF4-FFF2-40B4-BE49-F238E27FC236}">
              <a16:creationId xmlns:a16="http://schemas.microsoft.com/office/drawing/2014/main" id="{00000000-0008-0000-0400-0000E2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7" name="Text Box 18">
          <a:extLst>
            <a:ext uri="{FF2B5EF4-FFF2-40B4-BE49-F238E27FC236}">
              <a16:creationId xmlns:a16="http://schemas.microsoft.com/office/drawing/2014/main" id="{00000000-0008-0000-0400-0000E3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8" name="Text Box 19">
          <a:extLst>
            <a:ext uri="{FF2B5EF4-FFF2-40B4-BE49-F238E27FC236}">
              <a16:creationId xmlns:a16="http://schemas.microsoft.com/office/drawing/2014/main" id="{00000000-0008-0000-0400-0000E4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09" name="Text Box 16">
          <a:extLst>
            <a:ext uri="{FF2B5EF4-FFF2-40B4-BE49-F238E27FC236}">
              <a16:creationId xmlns:a16="http://schemas.microsoft.com/office/drawing/2014/main" id="{00000000-0008-0000-0400-0000E5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0" name="Text Box 17">
          <a:extLst>
            <a:ext uri="{FF2B5EF4-FFF2-40B4-BE49-F238E27FC236}">
              <a16:creationId xmlns:a16="http://schemas.microsoft.com/office/drawing/2014/main" id="{00000000-0008-0000-0400-0000E6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1" name="Text Box 18">
          <a:extLst>
            <a:ext uri="{FF2B5EF4-FFF2-40B4-BE49-F238E27FC236}">
              <a16:creationId xmlns:a16="http://schemas.microsoft.com/office/drawing/2014/main" id="{00000000-0008-0000-0400-0000E7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2" name="Text Box 19">
          <a:extLst>
            <a:ext uri="{FF2B5EF4-FFF2-40B4-BE49-F238E27FC236}">
              <a16:creationId xmlns:a16="http://schemas.microsoft.com/office/drawing/2014/main" id="{00000000-0008-0000-0400-0000E8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8496"/>
    <xdr:sp macro="" textlink="">
      <xdr:nvSpPr>
        <xdr:cNvPr id="1513" name="Text Box 15">
          <a:extLst>
            <a:ext uri="{FF2B5EF4-FFF2-40B4-BE49-F238E27FC236}">
              <a16:creationId xmlns:a16="http://schemas.microsoft.com/office/drawing/2014/main" id="{00000000-0008-0000-0400-0000E9050000}"/>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4" name="Text Box 16">
          <a:extLst>
            <a:ext uri="{FF2B5EF4-FFF2-40B4-BE49-F238E27FC236}">
              <a16:creationId xmlns:a16="http://schemas.microsoft.com/office/drawing/2014/main" id="{00000000-0008-0000-0400-0000EA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5" name="Text Box 17">
          <a:extLst>
            <a:ext uri="{FF2B5EF4-FFF2-40B4-BE49-F238E27FC236}">
              <a16:creationId xmlns:a16="http://schemas.microsoft.com/office/drawing/2014/main" id="{00000000-0008-0000-0400-0000EB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6" name="Text Box 18">
          <a:extLst>
            <a:ext uri="{FF2B5EF4-FFF2-40B4-BE49-F238E27FC236}">
              <a16:creationId xmlns:a16="http://schemas.microsoft.com/office/drawing/2014/main" id="{00000000-0008-0000-0400-0000EC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7" name="Text Box 19">
          <a:extLst>
            <a:ext uri="{FF2B5EF4-FFF2-40B4-BE49-F238E27FC236}">
              <a16:creationId xmlns:a16="http://schemas.microsoft.com/office/drawing/2014/main" id="{00000000-0008-0000-0400-0000ED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1518" name="Text Box 15">
          <a:extLst>
            <a:ext uri="{FF2B5EF4-FFF2-40B4-BE49-F238E27FC236}">
              <a16:creationId xmlns:a16="http://schemas.microsoft.com/office/drawing/2014/main" id="{00000000-0008-0000-0400-0000EE050000}"/>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19" name="Text Box 16">
          <a:extLst>
            <a:ext uri="{FF2B5EF4-FFF2-40B4-BE49-F238E27FC236}">
              <a16:creationId xmlns:a16="http://schemas.microsoft.com/office/drawing/2014/main" id="{00000000-0008-0000-0400-0000EF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0" name="Text Box 17">
          <a:extLst>
            <a:ext uri="{FF2B5EF4-FFF2-40B4-BE49-F238E27FC236}">
              <a16:creationId xmlns:a16="http://schemas.microsoft.com/office/drawing/2014/main" id="{00000000-0008-0000-0400-0000F0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1" name="Text Box 18">
          <a:extLst>
            <a:ext uri="{FF2B5EF4-FFF2-40B4-BE49-F238E27FC236}">
              <a16:creationId xmlns:a16="http://schemas.microsoft.com/office/drawing/2014/main" id="{00000000-0008-0000-0400-0000F1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2" name="Text Box 19">
          <a:extLst>
            <a:ext uri="{FF2B5EF4-FFF2-40B4-BE49-F238E27FC236}">
              <a16:creationId xmlns:a16="http://schemas.microsoft.com/office/drawing/2014/main" id="{00000000-0008-0000-0400-0000F2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1523" name="Text Box 15">
          <a:extLst>
            <a:ext uri="{FF2B5EF4-FFF2-40B4-BE49-F238E27FC236}">
              <a16:creationId xmlns:a16="http://schemas.microsoft.com/office/drawing/2014/main" id="{00000000-0008-0000-0400-0000F3050000}"/>
            </a:ext>
          </a:extLst>
        </xdr:cNvPr>
        <xdr:cNvSpPr txBox="1">
          <a:spLocks noChangeArrowheads="1"/>
        </xdr:cNvSpPr>
      </xdr:nvSpPr>
      <xdr:spPr bwMode="auto">
        <a:xfrm>
          <a:off x="15690273"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1524" name="Text Box 15">
          <a:extLst>
            <a:ext uri="{FF2B5EF4-FFF2-40B4-BE49-F238E27FC236}">
              <a16:creationId xmlns:a16="http://schemas.microsoft.com/office/drawing/2014/main" id="{00000000-0008-0000-0400-0000F4050000}"/>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5" name="Text Box 16">
          <a:extLst>
            <a:ext uri="{FF2B5EF4-FFF2-40B4-BE49-F238E27FC236}">
              <a16:creationId xmlns:a16="http://schemas.microsoft.com/office/drawing/2014/main" id="{00000000-0008-0000-0400-0000F5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6" name="Text Box 17">
          <a:extLst>
            <a:ext uri="{FF2B5EF4-FFF2-40B4-BE49-F238E27FC236}">
              <a16:creationId xmlns:a16="http://schemas.microsoft.com/office/drawing/2014/main" id="{00000000-0008-0000-0400-0000F6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7" name="Text Box 18">
          <a:extLst>
            <a:ext uri="{FF2B5EF4-FFF2-40B4-BE49-F238E27FC236}">
              <a16:creationId xmlns:a16="http://schemas.microsoft.com/office/drawing/2014/main" id="{00000000-0008-0000-0400-0000F7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8" name="Text Box 19">
          <a:extLst>
            <a:ext uri="{FF2B5EF4-FFF2-40B4-BE49-F238E27FC236}">
              <a16:creationId xmlns:a16="http://schemas.microsoft.com/office/drawing/2014/main" id="{00000000-0008-0000-0400-0000F8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1529" name="Text Box 15">
          <a:extLst>
            <a:ext uri="{FF2B5EF4-FFF2-40B4-BE49-F238E27FC236}">
              <a16:creationId xmlns:a16="http://schemas.microsoft.com/office/drawing/2014/main" id="{00000000-0008-0000-0400-0000F9050000}"/>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1530" name="Text Box 15">
          <a:extLst>
            <a:ext uri="{FF2B5EF4-FFF2-40B4-BE49-F238E27FC236}">
              <a16:creationId xmlns:a16="http://schemas.microsoft.com/office/drawing/2014/main" id="{00000000-0008-0000-0400-0000FA050000}"/>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1531" name="Text Box 15">
          <a:extLst>
            <a:ext uri="{FF2B5EF4-FFF2-40B4-BE49-F238E27FC236}">
              <a16:creationId xmlns:a16="http://schemas.microsoft.com/office/drawing/2014/main" id="{00000000-0008-0000-0400-0000FB05000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2" name="Text Box 16">
          <a:extLst>
            <a:ext uri="{FF2B5EF4-FFF2-40B4-BE49-F238E27FC236}">
              <a16:creationId xmlns:a16="http://schemas.microsoft.com/office/drawing/2014/main" id="{00000000-0008-0000-0400-0000FC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3" name="Text Box 17">
          <a:extLst>
            <a:ext uri="{FF2B5EF4-FFF2-40B4-BE49-F238E27FC236}">
              <a16:creationId xmlns:a16="http://schemas.microsoft.com/office/drawing/2014/main" id="{00000000-0008-0000-0400-0000FD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4" name="Text Box 18">
          <a:extLst>
            <a:ext uri="{FF2B5EF4-FFF2-40B4-BE49-F238E27FC236}">
              <a16:creationId xmlns:a16="http://schemas.microsoft.com/office/drawing/2014/main" id="{00000000-0008-0000-0400-0000FE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213632"/>
    <xdr:sp macro="" textlink="">
      <xdr:nvSpPr>
        <xdr:cNvPr id="1535" name="Text Box 15">
          <a:extLst>
            <a:ext uri="{FF2B5EF4-FFF2-40B4-BE49-F238E27FC236}">
              <a16:creationId xmlns:a16="http://schemas.microsoft.com/office/drawing/2014/main" id="{00000000-0008-0000-0400-0000FF050000}"/>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6" name="Text Box 16">
          <a:extLst>
            <a:ext uri="{FF2B5EF4-FFF2-40B4-BE49-F238E27FC236}">
              <a16:creationId xmlns:a16="http://schemas.microsoft.com/office/drawing/2014/main" id="{00000000-0008-0000-0400-000000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7" name="Text Box 17">
          <a:extLst>
            <a:ext uri="{FF2B5EF4-FFF2-40B4-BE49-F238E27FC236}">
              <a16:creationId xmlns:a16="http://schemas.microsoft.com/office/drawing/2014/main" id="{00000000-0008-0000-0400-000001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8" name="Text Box 18">
          <a:extLst>
            <a:ext uri="{FF2B5EF4-FFF2-40B4-BE49-F238E27FC236}">
              <a16:creationId xmlns:a16="http://schemas.microsoft.com/office/drawing/2014/main" id="{00000000-0008-0000-0400-000002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9" name="Text Box 19">
          <a:extLst>
            <a:ext uri="{FF2B5EF4-FFF2-40B4-BE49-F238E27FC236}">
              <a16:creationId xmlns:a16="http://schemas.microsoft.com/office/drawing/2014/main" id="{00000000-0008-0000-0400-000003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0" name="Text Box 16">
          <a:extLst>
            <a:ext uri="{FF2B5EF4-FFF2-40B4-BE49-F238E27FC236}">
              <a16:creationId xmlns:a16="http://schemas.microsoft.com/office/drawing/2014/main" id="{00000000-0008-0000-0400-000004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1" name="Text Box 17">
          <a:extLst>
            <a:ext uri="{FF2B5EF4-FFF2-40B4-BE49-F238E27FC236}">
              <a16:creationId xmlns:a16="http://schemas.microsoft.com/office/drawing/2014/main" id="{00000000-0008-0000-0400-000005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2" name="Text Box 18">
          <a:extLst>
            <a:ext uri="{FF2B5EF4-FFF2-40B4-BE49-F238E27FC236}">
              <a16:creationId xmlns:a16="http://schemas.microsoft.com/office/drawing/2014/main" id="{00000000-0008-0000-0400-000006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3" name="Text Box 19">
          <a:extLst>
            <a:ext uri="{FF2B5EF4-FFF2-40B4-BE49-F238E27FC236}">
              <a16:creationId xmlns:a16="http://schemas.microsoft.com/office/drawing/2014/main" id="{00000000-0008-0000-0400-000007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4" name="Text Box 16">
          <a:extLst>
            <a:ext uri="{FF2B5EF4-FFF2-40B4-BE49-F238E27FC236}">
              <a16:creationId xmlns:a16="http://schemas.microsoft.com/office/drawing/2014/main" id="{00000000-0008-0000-0400-000008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5" name="Text Box 17">
          <a:extLst>
            <a:ext uri="{FF2B5EF4-FFF2-40B4-BE49-F238E27FC236}">
              <a16:creationId xmlns:a16="http://schemas.microsoft.com/office/drawing/2014/main" id="{00000000-0008-0000-0400-000009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6" name="Text Box 18">
          <a:extLst>
            <a:ext uri="{FF2B5EF4-FFF2-40B4-BE49-F238E27FC236}">
              <a16:creationId xmlns:a16="http://schemas.microsoft.com/office/drawing/2014/main" id="{00000000-0008-0000-0400-00000A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7" name="Text Box 19">
          <a:extLst>
            <a:ext uri="{FF2B5EF4-FFF2-40B4-BE49-F238E27FC236}">
              <a16:creationId xmlns:a16="http://schemas.microsoft.com/office/drawing/2014/main" id="{00000000-0008-0000-0400-00000B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48" name="Text Box 16">
          <a:extLst>
            <a:ext uri="{FF2B5EF4-FFF2-40B4-BE49-F238E27FC236}">
              <a16:creationId xmlns:a16="http://schemas.microsoft.com/office/drawing/2014/main" id="{00000000-0008-0000-0400-00000C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49" name="Text Box 17">
          <a:extLst>
            <a:ext uri="{FF2B5EF4-FFF2-40B4-BE49-F238E27FC236}">
              <a16:creationId xmlns:a16="http://schemas.microsoft.com/office/drawing/2014/main" id="{00000000-0008-0000-0400-00000D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50" name="Text Box 18">
          <a:extLst>
            <a:ext uri="{FF2B5EF4-FFF2-40B4-BE49-F238E27FC236}">
              <a16:creationId xmlns:a16="http://schemas.microsoft.com/office/drawing/2014/main" id="{00000000-0008-0000-0400-00000E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51" name="Text Box 19">
          <a:extLst>
            <a:ext uri="{FF2B5EF4-FFF2-40B4-BE49-F238E27FC236}">
              <a16:creationId xmlns:a16="http://schemas.microsoft.com/office/drawing/2014/main" id="{00000000-0008-0000-0400-00000F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2" name="Text Box 16">
          <a:extLst>
            <a:ext uri="{FF2B5EF4-FFF2-40B4-BE49-F238E27FC236}">
              <a16:creationId xmlns:a16="http://schemas.microsoft.com/office/drawing/2014/main" id="{00000000-0008-0000-0400-000010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3" name="Text Box 17">
          <a:extLst>
            <a:ext uri="{FF2B5EF4-FFF2-40B4-BE49-F238E27FC236}">
              <a16:creationId xmlns:a16="http://schemas.microsoft.com/office/drawing/2014/main" id="{00000000-0008-0000-0400-000011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4" name="Text Box 18">
          <a:extLst>
            <a:ext uri="{FF2B5EF4-FFF2-40B4-BE49-F238E27FC236}">
              <a16:creationId xmlns:a16="http://schemas.microsoft.com/office/drawing/2014/main" id="{00000000-0008-0000-0400-000012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5" name="Text Box 19">
          <a:extLst>
            <a:ext uri="{FF2B5EF4-FFF2-40B4-BE49-F238E27FC236}">
              <a16:creationId xmlns:a16="http://schemas.microsoft.com/office/drawing/2014/main" id="{00000000-0008-0000-0400-000013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1556" name="Text Box 15">
          <a:extLst>
            <a:ext uri="{FF2B5EF4-FFF2-40B4-BE49-F238E27FC236}">
              <a16:creationId xmlns:a16="http://schemas.microsoft.com/office/drawing/2014/main" id="{00000000-0008-0000-0400-000014060000}"/>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7" name="Text Box 16">
          <a:extLst>
            <a:ext uri="{FF2B5EF4-FFF2-40B4-BE49-F238E27FC236}">
              <a16:creationId xmlns:a16="http://schemas.microsoft.com/office/drawing/2014/main" id="{00000000-0008-0000-0400-000015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8" name="Text Box 17">
          <a:extLst>
            <a:ext uri="{FF2B5EF4-FFF2-40B4-BE49-F238E27FC236}">
              <a16:creationId xmlns:a16="http://schemas.microsoft.com/office/drawing/2014/main" id="{00000000-0008-0000-0400-000016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9" name="Text Box 18">
          <a:extLst>
            <a:ext uri="{FF2B5EF4-FFF2-40B4-BE49-F238E27FC236}">
              <a16:creationId xmlns:a16="http://schemas.microsoft.com/office/drawing/2014/main" id="{00000000-0008-0000-0400-000017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60" name="Text Box 19">
          <a:extLst>
            <a:ext uri="{FF2B5EF4-FFF2-40B4-BE49-F238E27FC236}">
              <a16:creationId xmlns:a16="http://schemas.microsoft.com/office/drawing/2014/main" id="{00000000-0008-0000-0400-000018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504825</xdr:rowOff>
    </xdr:from>
    <xdr:ext cx="95250" cy="442269"/>
    <xdr:sp macro="" textlink="">
      <xdr:nvSpPr>
        <xdr:cNvPr id="1561" name="Text Box 15">
          <a:extLst>
            <a:ext uri="{FF2B5EF4-FFF2-40B4-BE49-F238E27FC236}">
              <a16:creationId xmlns:a16="http://schemas.microsoft.com/office/drawing/2014/main" id="{00000000-0008-0000-0400-000019060000}"/>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2" name="Text Box 16">
          <a:extLst>
            <a:ext uri="{FF2B5EF4-FFF2-40B4-BE49-F238E27FC236}">
              <a16:creationId xmlns:a16="http://schemas.microsoft.com/office/drawing/2014/main" id="{00000000-0008-0000-0400-00001A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3" name="Text Box 17">
          <a:extLst>
            <a:ext uri="{FF2B5EF4-FFF2-40B4-BE49-F238E27FC236}">
              <a16:creationId xmlns:a16="http://schemas.microsoft.com/office/drawing/2014/main" id="{00000000-0008-0000-0400-00001B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4" name="Text Box 18">
          <a:extLst>
            <a:ext uri="{FF2B5EF4-FFF2-40B4-BE49-F238E27FC236}">
              <a16:creationId xmlns:a16="http://schemas.microsoft.com/office/drawing/2014/main" id="{00000000-0008-0000-0400-00001C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5" name="Text Box 16">
          <a:extLst>
            <a:ext uri="{FF2B5EF4-FFF2-40B4-BE49-F238E27FC236}">
              <a16:creationId xmlns:a16="http://schemas.microsoft.com/office/drawing/2014/main" id="{00000000-0008-0000-0400-00001D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6" name="Text Box 17">
          <a:extLst>
            <a:ext uri="{FF2B5EF4-FFF2-40B4-BE49-F238E27FC236}">
              <a16:creationId xmlns:a16="http://schemas.microsoft.com/office/drawing/2014/main" id="{00000000-0008-0000-0400-00001E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7" name="Text Box 18">
          <a:extLst>
            <a:ext uri="{FF2B5EF4-FFF2-40B4-BE49-F238E27FC236}">
              <a16:creationId xmlns:a16="http://schemas.microsoft.com/office/drawing/2014/main" id="{00000000-0008-0000-0400-00001F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8" name="Text Box 19">
          <a:extLst>
            <a:ext uri="{FF2B5EF4-FFF2-40B4-BE49-F238E27FC236}">
              <a16:creationId xmlns:a16="http://schemas.microsoft.com/office/drawing/2014/main" id="{00000000-0008-0000-0400-000020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9" name="Text Box 16">
          <a:extLst>
            <a:ext uri="{FF2B5EF4-FFF2-40B4-BE49-F238E27FC236}">
              <a16:creationId xmlns:a16="http://schemas.microsoft.com/office/drawing/2014/main" id="{00000000-0008-0000-0400-000021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0" name="Text Box 17">
          <a:extLst>
            <a:ext uri="{FF2B5EF4-FFF2-40B4-BE49-F238E27FC236}">
              <a16:creationId xmlns:a16="http://schemas.microsoft.com/office/drawing/2014/main" id="{00000000-0008-0000-0400-000022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1" name="Text Box 18">
          <a:extLst>
            <a:ext uri="{FF2B5EF4-FFF2-40B4-BE49-F238E27FC236}">
              <a16:creationId xmlns:a16="http://schemas.microsoft.com/office/drawing/2014/main" id="{00000000-0008-0000-0400-000023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2" name="Text Box 19">
          <a:extLst>
            <a:ext uri="{FF2B5EF4-FFF2-40B4-BE49-F238E27FC236}">
              <a16:creationId xmlns:a16="http://schemas.microsoft.com/office/drawing/2014/main" id="{00000000-0008-0000-0400-000024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8496"/>
    <xdr:sp macro="" textlink="">
      <xdr:nvSpPr>
        <xdr:cNvPr id="1573" name="Text Box 15">
          <a:extLst>
            <a:ext uri="{FF2B5EF4-FFF2-40B4-BE49-F238E27FC236}">
              <a16:creationId xmlns:a16="http://schemas.microsoft.com/office/drawing/2014/main" id="{00000000-0008-0000-0400-000025060000}"/>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1574" name="Text Box 15">
          <a:extLst>
            <a:ext uri="{FF2B5EF4-FFF2-40B4-BE49-F238E27FC236}">
              <a16:creationId xmlns:a16="http://schemas.microsoft.com/office/drawing/2014/main" id="{00000000-0008-0000-0400-000026060000}"/>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1575" name="Text Box 15">
          <a:extLst>
            <a:ext uri="{FF2B5EF4-FFF2-40B4-BE49-F238E27FC236}">
              <a16:creationId xmlns:a16="http://schemas.microsoft.com/office/drawing/2014/main" id="{00000000-0008-0000-0400-000027060000}"/>
            </a:ext>
          </a:extLst>
        </xdr:cNvPr>
        <xdr:cNvSpPr txBox="1">
          <a:spLocks noChangeArrowheads="1"/>
        </xdr:cNvSpPr>
      </xdr:nvSpPr>
      <xdr:spPr bwMode="auto">
        <a:xfrm>
          <a:off x="15690273"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1576" name="Text Box 15">
          <a:extLst>
            <a:ext uri="{FF2B5EF4-FFF2-40B4-BE49-F238E27FC236}">
              <a16:creationId xmlns:a16="http://schemas.microsoft.com/office/drawing/2014/main" id="{00000000-0008-0000-0400-00002806000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1577" name="Text Box 15">
          <a:extLst>
            <a:ext uri="{FF2B5EF4-FFF2-40B4-BE49-F238E27FC236}">
              <a16:creationId xmlns:a16="http://schemas.microsoft.com/office/drawing/2014/main" id="{00000000-0008-0000-0400-000029060000}"/>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213632"/>
    <xdr:sp macro="" textlink="">
      <xdr:nvSpPr>
        <xdr:cNvPr id="1578" name="Text Box 15">
          <a:extLst>
            <a:ext uri="{FF2B5EF4-FFF2-40B4-BE49-F238E27FC236}">
              <a16:creationId xmlns:a16="http://schemas.microsoft.com/office/drawing/2014/main" id="{00000000-0008-0000-0400-00002A060000}"/>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79" name="Text Box 16">
          <a:extLst>
            <a:ext uri="{FF2B5EF4-FFF2-40B4-BE49-F238E27FC236}">
              <a16:creationId xmlns:a16="http://schemas.microsoft.com/office/drawing/2014/main" id="{00000000-0008-0000-0400-00002B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0" name="Text Box 17">
          <a:extLst>
            <a:ext uri="{FF2B5EF4-FFF2-40B4-BE49-F238E27FC236}">
              <a16:creationId xmlns:a16="http://schemas.microsoft.com/office/drawing/2014/main" id="{00000000-0008-0000-0400-00002C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1" name="Text Box 18">
          <a:extLst>
            <a:ext uri="{FF2B5EF4-FFF2-40B4-BE49-F238E27FC236}">
              <a16:creationId xmlns:a16="http://schemas.microsoft.com/office/drawing/2014/main" id="{00000000-0008-0000-0400-00002D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2" name="Text Box 19">
          <a:extLst>
            <a:ext uri="{FF2B5EF4-FFF2-40B4-BE49-F238E27FC236}">
              <a16:creationId xmlns:a16="http://schemas.microsoft.com/office/drawing/2014/main" id="{00000000-0008-0000-0400-00002E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3" name="Text Box 16">
          <a:extLst>
            <a:ext uri="{FF2B5EF4-FFF2-40B4-BE49-F238E27FC236}">
              <a16:creationId xmlns:a16="http://schemas.microsoft.com/office/drawing/2014/main" id="{00000000-0008-0000-0400-00002F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4" name="Text Box 17">
          <a:extLst>
            <a:ext uri="{FF2B5EF4-FFF2-40B4-BE49-F238E27FC236}">
              <a16:creationId xmlns:a16="http://schemas.microsoft.com/office/drawing/2014/main" id="{00000000-0008-0000-0400-000030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5" name="Text Box 18">
          <a:extLst>
            <a:ext uri="{FF2B5EF4-FFF2-40B4-BE49-F238E27FC236}">
              <a16:creationId xmlns:a16="http://schemas.microsoft.com/office/drawing/2014/main" id="{00000000-0008-0000-0400-000031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6" name="Text Box 19">
          <a:extLst>
            <a:ext uri="{FF2B5EF4-FFF2-40B4-BE49-F238E27FC236}">
              <a16:creationId xmlns:a16="http://schemas.microsoft.com/office/drawing/2014/main" id="{00000000-0008-0000-0400-000032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7" name="Text Box 16">
          <a:extLst>
            <a:ext uri="{FF2B5EF4-FFF2-40B4-BE49-F238E27FC236}">
              <a16:creationId xmlns:a16="http://schemas.microsoft.com/office/drawing/2014/main" id="{00000000-0008-0000-0400-000033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8" name="Text Box 17">
          <a:extLst>
            <a:ext uri="{FF2B5EF4-FFF2-40B4-BE49-F238E27FC236}">
              <a16:creationId xmlns:a16="http://schemas.microsoft.com/office/drawing/2014/main" id="{00000000-0008-0000-0400-000034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9" name="Text Box 18">
          <a:extLst>
            <a:ext uri="{FF2B5EF4-FFF2-40B4-BE49-F238E27FC236}">
              <a16:creationId xmlns:a16="http://schemas.microsoft.com/office/drawing/2014/main" id="{00000000-0008-0000-0400-000035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90" name="Text Box 19">
          <a:extLst>
            <a:ext uri="{FF2B5EF4-FFF2-40B4-BE49-F238E27FC236}">
              <a16:creationId xmlns:a16="http://schemas.microsoft.com/office/drawing/2014/main" id="{00000000-0008-0000-0400-000036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1" name="Text Box 16">
          <a:extLst>
            <a:ext uri="{FF2B5EF4-FFF2-40B4-BE49-F238E27FC236}">
              <a16:creationId xmlns:a16="http://schemas.microsoft.com/office/drawing/2014/main" id="{00000000-0008-0000-0400-000037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2" name="Text Box 17">
          <a:extLst>
            <a:ext uri="{FF2B5EF4-FFF2-40B4-BE49-F238E27FC236}">
              <a16:creationId xmlns:a16="http://schemas.microsoft.com/office/drawing/2014/main" id="{00000000-0008-0000-0400-000038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3" name="Text Box 18">
          <a:extLst>
            <a:ext uri="{FF2B5EF4-FFF2-40B4-BE49-F238E27FC236}">
              <a16:creationId xmlns:a16="http://schemas.microsoft.com/office/drawing/2014/main" id="{00000000-0008-0000-0400-000039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4" name="Text Box 19">
          <a:extLst>
            <a:ext uri="{FF2B5EF4-FFF2-40B4-BE49-F238E27FC236}">
              <a16:creationId xmlns:a16="http://schemas.microsoft.com/office/drawing/2014/main" id="{00000000-0008-0000-0400-00003A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5" name="Text Box 16">
          <a:extLst>
            <a:ext uri="{FF2B5EF4-FFF2-40B4-BE49-F238E27FC236}">
              <a16:creationId xmlns:a16="http://schemas.microsoft.com/office/drawing/2014/main" id="{00000000-0008-0000-0400-00003B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6" name="Text Box 17">
          <a:extLst>
            <a:ext uri="{FF2B5EF4-FFF2-40B4-BE49-F238E27FC236}">
              <a16:creationId xmlns:a16="http://schemas.microsoft.com/office/drawing/2014/main" id="{00000000-0008-0000-0400-00003C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7" name="Text Box 18">
          <a:extLst>
            <a:ext uri="{FF2B5EF4-FFF2-40B4-BE49-F238E27FC236}">
              <a16:creationId xmlns:a16="http://schemas.microsoft.com/office/drawing/2014/main" id="{00000000-0008-0000-0400-00003D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598" name="Text Box 16">
          <a:extLst>
            <a:ext uri="{FF2B5EF4-FFF2-40B4-BE49-F238E27FC236}">
              <a16:creationId xmlns:a16="http://schemas.microsoft.com/office/drawing/2014/main" id="{00000000-0008-0000-0400-00003E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599" name="Text Box 17">
          <a:extLst>
            <a:ext uri="{FF2B5EF4-FFF2-40B4-BE49-F238E27FC236}">
              <a16:creationId xmlns:a16="http://schemas.microsoft.com/office/drawing/2014/main" id="{00000000-0008-0000-0400-00003F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0" name="Text Box 18">
          <a:extLst>
            <a:ext uri="{FF2B5EF4-FFF2-40B4-BE49-F238E27FC236}">
              <a16:creationId xmlns:a16="http://schemas.microsoft.com/office/drawing/2014/main" id="{00000000-0008-0000-0400-000040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1" name="Text Box 19">
          <a:extLst>
            <a:ext uri="{FF2B5EF4-FFF2-40B4-BE49-F238E27FC236}">
              <a16:creationId xmlns:a16="http://schemas.microsoft.com/office/drawing/2014/main" id="{00000000-0008-0000-0400-000041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2" name="Text Box 16">
          <a:extLst>
            <a:ext uri="{FF2B5EF4-FFF2-40B4-BE49-F238E27FC236}">
              <a16:creationId xmlns:a16="http://schemas.microsoft.com/office/drawing/2014/main" id="{00000000-0008-0000-0400-000042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3" name="Text Box 17">
          <a:extLst>
            <a:ext uri="{FF2B5EF4-FFF2-40B4-BE49-F238E27FC236}">
              <a16:creationId xmlns:a16="http://schemas.microsoft.com/office/drawing/2014/main" id="{00000000-0008-0000-0400-000043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4" name="Text Box 18">
          <a:extLst>
            <a:ext uri="{FF2B5EF4-FFF2-40B4-BE49-F238E27FC236}">
              <a16:creationId xmlns:a16="http://schemas.microsoft.com/office/drawing/2014/main" id="{00000000-0008-0000-0400-000044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5" name="Text Box 19">
          <a:extLst>
            <a:ext uri="{FF2B5EF4-FFF2-40B4-BE49-F238E27FC236}">
              <a16:creationId xmlns:a16="http://schemas.microsoft.com/office/drawing/2014/main" id="{00000000-0008-0000-0400-000045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6" name="Text Box 16">
          <a:extLst>
            <a:ext uri="{FF2B5EF4-FFF2-40B4-BE49-F238E27FC236}">
              <a16:creationId xmlns:a16="http://schemas.microsoft.com/office/drawing/2014/main" id="{00000000-0008-0000-0400-000046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7" name="Text Box 17">
          <a:extLst>
            <a:ext uri="{FF2B5EF4-FFF2-40B4-BE49-F238E27FC236}">
              <a16:creationId xmlns:a16="http://schemas.microsoft.com/office/drawing/2014/main" id="{00000000-0008-0000-0400-000047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8" name="Text Box 18">
          <a:extLst>
            <a:ext uri="{FF2B5EF4-FFF2-40B4-BE49-F238E27FC236}">
              <a16:creationId xmlns:a16="http://schemas.microsoft.com/office/drawing/2014/main" id="{00000000-0008-0000-0400-000048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9" name="Text Box 19">
          <a:extLst>
            <a:ext uri="{FF2B5EF4-FFF2-40B4-BE49-F238E27FC236}">
              <a16:creationId xmlns:a16="http://schemas.microsoft.com/office/drawing/2014/main" id="{00000000-0008-0000-0400-000049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61691"/>
    <xdr:sp macro="" textlink="">
      <xdr:nvSpPr>
        <xdr:cNvPr id="1610" name="Text Box 15">
          <a:extLst>
            <a:ext uri="{FF2B5EF4-FFF2-40B4-BE49-F238E27FC236}">
              <a16:creationId xmlns:a16="http://schemas.microsoft.com/office/drawing/2014/main" id="{00000000-0008-0000-0400-00004A060000}"/>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1" name="Text Box 16">
          <a:extLst>
            <a:ext uri="{FF2B5EF4-FFF2-40B4-BE49-F238E27FC236}">
              <a16:creationId xmlns:a16="http://schemas.microsoft.com/office/drawing/2014/main" id="{00000000-0008-0000-0400-00004B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2" name="Text Box 17">
          <a:extLst>
            <a:ext uri="{FF2B5EF4-FFF2-40B4-BE49-F238E27FC236}">
              <a16:creationId xmlns:a16="http://schemas.microsoft.com/office/drawing/2014/main" id="{00000000-0008-0000-0400-00004C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3" name="Text Box 18">
          <a:extLst>
            <a:ext uri="{FF2B5EF4-FFF2-40B4-BE49-F238E27FC236}">
              <a16:creationId xmlns:a16="http://schemas.microsoft.com/office/drawing/2014/main" id="{00000000-0008-0000-0400-00004D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4" name="Text Box 19">
          <a:extLst>
            <a:ext uri="{FF2B5EF4-FFF2-40B4-BE49-F238E27FC236}">
              <a16:creationId xmlns:a16="http://schemas.microsoft.com/office/drawing/2014/main" id="{00000000-0008-0000-0400-00004E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1615" name="Text Box 15">
          <a:extLst>
            <a:ext uri="{FF2B5EF4-FFF2-40B4-BE49-F238E27FC236}">
              <a16:creationId xmlns:a16="http://schemas.microsoft.com/office/drawing/2014/main" id="{00000000-0008-0000-0400-00004F060000}"/>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6" name="Text Box 16">
          <a:extLst>
            <a:ext uri="{FF2B5EF4-FFF2-40B4-BE49-F238E27FC236}">
              <a16:creationId xmlns:a16="http://schemas.microsoft.com/office/drawing/2014/main" id="{00000000-0008-0000-0400-000050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7" name="Text Box 17">
          <a:extLst>
            <a:ext uri="{FF2B5EF4-FFF2-40B4-BE49-F238E27FC236}">
              <a16:creationId xmlns:a16="http://schemas.microsoft.com/office/drawing/2014/main" id="{00000000-0008-0000-0400-000051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8" name="Text Box 18">
          <a:extLst>
            <a:ext uri="{FF2B5EF4-FFF2-40B4-BE49-F238E27FC236}">
              <a16:creationId xmlns:a16="http://schemas.microsoft.com/office/drawing/2014/main" id="{00000000-0008-0000-0400-000052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9" name="Text Box 19">
          <a:extLst>
            <a:ext uri="{FF2B5EF4-FFF2-40B4-BE49-F238E27FC236}">
              <a16:creationId xmlns:a16="http://schemas.microsoft.com/office/drawing/2014/main" id="{00000000-0008-0000-0400-000053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504825</xdr:rowOff>
    </xdr:from>
    <xdr:ext cx="95250" cy="442269"/>
    <xdr:sp macro="" textlink="">
      <xdr:nvSpPr>
        <xdr:cNvPr id="1620" name="Text Box 15">
          <a:extLst>
            <a:ext uri="{FF2B5EF4-FFF2-40B4-BE49-F238E27FC236}">
              <a16:creationId xmlns:a16="http://schemas.microsoft.com/office/drawing/2014/main" id="{00000000-0008-0000-0400-000054060000}"/>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1621" name="Text Box 15">
          <a:extLst>
            <a:ext uri="{FF2B5EF4-FFF2-40B4-BE49-F238E27FC236}">
              <a16:creationId xmlns:a16="http://schemas.microsoft.com/office/drawing/2014/main" id="{00000000-0008-0000-0400-000055060000}"/>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2" name="Text Box 16">
          <a:extLst>
            <a:ext uri="{FF2B5EF4-FFF2-40B4-BE49-F238E27FC236}">
              <a16:creationId xmlns:a16="http://schemas.microsoft.com/office/drawing/2014/main" id="{00000000-0008-0000-0400-000056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3" name="Text Box 17">
          <a:extLst>
            <a:ext uri="{FF2B5EF4-FFF2-40B4-BE49-F238E27FC236}">
              <a16:creationId xmlns:a16="http://schemas.microsoft.com/office/drawing/2014/main" id="{00000000-0008-0000-0400-000057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4" name="Text Box 18">
          <a:extLst>
            <a:ext uri="{FF2B5EF4-FFF2-40B4-BE49-F238E27FC236}">
              <a16:creationId xmlns:a16="http://schemas.microsoft.com/office/drawing/2014/main" id="{00000000-0008-0000-0400-000058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5" name="Text Box 19">
          <a:extLst>
            <a:ext uri="{FF2B5EF4-FFF2-40B4-BE49-F238E27FC236}">
              <a16:creationId xmlns:a16="http://schemas.microsoft.com/office/drawing/2014/main" id="{00000000-0008-0000-0400-000059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1626" name="Text Box 15">
          <a:extLst>
            <a:ext uri="{FF2B5EF4-FFF2-40B4-BE49-F238E27FC236}">
              <a16:creationId xmlns:a16="http://schemas.microsoft.com/office/drawing/2014/main" id="{00000000-0008-0000-0400-00005A060000}"/>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1627" name="Text Box 15">
          <a:extLst>
            <a:ext uri="{FF2B5EF4-FFF2-40B4-BE49-F238E27FC236}">
              <a16:creationId xmlns:a16="http://schemas.microsoft.com/office/drawing/2014/main" id="{00000000-0008-0000-0400-00005B060000}"/>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1628" name="Text Box 15">
          <a:extLst>
            <a:ext uri="{FF2B5EF4-FFF2-40B4-BE49-F238E27FC236}">
              <a16:creationId xmlns:a16="http://schemas.microsoft.com/office/drawing/2014/main" id="{00000000-0008-0000-0400-00005C060000}"/>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29" name="Text Box 16">
          <a:extLst>
            <a:ext uri="{FF2B5EF4-FFF2-40B4-BE49-F238E27FC236}">
              <a16:creationId xmlns:a16="http://schemas.microsoft.com/office/drawing/2014/main" id="{00000000-0008-0000-0400-00005D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30" name="Text Box 17">
          <a:extLst>
            <a:ext uri="{FF2B5EF4-FFF2-40B4-BE49-F238E27FC236}">
              <a16:creationId xmlns:a16="http://schemas.microsoft.com/office/drawing/2014/main" id="{00000000-0008-0000-0400-00005E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31" name="Text Box 18">
          <a:extLst>
            <a:ext uri="{FF2B5EF4-FFF2-40B4-BE49-F238E27FC236}">
              <a16:creationId xmlns:a16="http://schemas.microsoft.com/office/drawing/2014/main" id="{00000000-0008-0000-0400-00005F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213632"/>
    <xdr:sp macro="" textlink="">
      <xdr:nvSpPr>
        <xdr:cNvPr id="1632" name="Text Box 15">
          <a:extLst>
            <a:ext uri="{FF2B5EF4-FFF2-40B4-BE49-F238E27FC236}">
              <a16:creationId xmlns:a16="http://schemas.microsoft.com/office/drawing/2014/main" id="{00000000-0008-0000-0400-000060060000}"/>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3" name="Text Box 16">
          <a:extLst>
            <a:ext uri="{FF2B5EF4-FFF2-40B4-BE49-F238E27FC236}">
              <a16:creationId xmlns:a16="http://schemas.microsoft.com/office/drawing/2014/main" id="{00000000-0008-0000-0400-000061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4" name="Text Box 17">
          <a:extLst>
            <a:ext uri="{FF2B5EF4-FFF2-40B4-BE49-F238E27FC236}">
              <a16:creationId xmlns:a16="http://schemas.microsoft.com/office/drawing/2014/main" id="{00000000-0008-0000-0400-000062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5" name="Text Box 18">
          <a:extLst>
            <a:ext uri="{FF2B5EF4-FFF2-40B4-BE49-F238E27FC236}">
              <a16:creationId xmlns:a16="http://schemas.microsoft.com/office/drawing/2014/main" id="{00000000-0008-0000-0400-000063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6" name="Text Box 19">
          <a:extLst>
            <a:ext uri="{FF2B5EF4-FFF2-40B4-BE49-F238E27FC236}">
              <a16:creationId xmlns:a16="http://schemas.microsoft.com/office/drawing/2014/main" id="{00000000-0008-0000-0400-000064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7" name="Text Box 16">
          <a:extLst>
            <a:ext uri="{FF2B5EF4-FFF2-40B4-BE49-F238E27FC236}">
              <a16:creationId xmlns:a16="http://schemas.microsoft.com/office/drawing/2014/main" id="{00000000-0008-0000-0400-000065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8" name="Text Box 17">
          <a:extLst>
            <a:ext uri="{FF2B5EF4-FFF2-40B4-BE49-F238E27FC236}">
              <a16:creationId xmlns:a16="http://schemas.microsoft.com/office/drawing/2014/main" id="{00000000-0008-0000-0400-000066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9" name="Text Box 18">
          <a:extLst>
            <a:ext uri="{FF2B5EF4-FFF2-40B4-BE49-F238E27FC236}">
              <a16:creationId xmlns:a16="http://schemas.microsoft.com/office/drawing/2014/main" id="{00000000-0008-0000-0400-000067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40" name="Text Box 19">
          <a:extLst>
            <a:ext uri="{FF2B5EF4-FFF2-40B4-BE49-F238E27FC236}">
              <a16:creationId xmlns:a16="http://schemas.microsoft.com/office/drawing/2014/main" id="{00000000-0008-0000-0400-000068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1" name="Text Box 16">
          <a:extLst>
            <a:ext uri="{FF2B5EF4-FFF2-40B4-BE49-F238E27FC236}">
              <a16:creationId xmlns:a16="http://schemas.microsoft.com/office/drawing/2014/main" id="{00000000-0008-0000-0400-000069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2" name="Text Box 17">
          <a:extLst>
            <a:ext uri="{FF2B5EF4-FFF2-40B4-BE49-F238E27FC236}">
              <a16:creationId xmlns:a16="http://schemas.microsoft.com/office/drawing/2014/main" id="{00000000-0008-0000-0400-00006A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3" name="Text Box 18">
          <a:extLst>
            <a:ext uri="{FF2B5EF4-FFF2-40B4-BE49-F238E27FC236}">
              <a16:creationId xmlns:a16="http://schemas.microsoft.com/office/drawing/2014/main" id="{00000000-0008-0000-0400-00006B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4" name="Text Box 19">
          <a:extLst>
            <a:ext uri="{FF2B5EF4-FFF2-40B4-BE49-F238E27FC236}">
              <a16:creationId xmlns:a16="http://schemas.microsoft.com/office/drawing/2014/main" id="{00000000-0008-0000-0400-00006C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5" name="Text Box 16">
          <a:extLst>
            <a:ext uri="{FF2B5EF4-FFF2-40B4-BE49-F238E27FC236}">
              <a16:creationId xmlns:a16="http://schemas.microsoft.com/office/drawing/2014/main" id="{00000000-0008-0000-0400-00006D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6" name="Text Box 17">
          <a:extLst>
            <a:ext uri="{FF2B5EF4-FFF2-40B4-BE49-F238E27FC236}">
              <a16:creationId xmlns:a16="http://schemas.microsoft.com/office/drawing/2014/main" id="{00000000-0008-0000-0400-00006E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7" name="Text Box 18">
          <a:extLst>
            <a:ext uri="{FF2B5EF4-FFF2-40B4-BE49-F238E27FC236}">
              <a16:creationId xmlns:a16="http://schemas.microsoft.com/office/drawing/2014/main" id="{00000000-0008-0000-0400-00006F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8" name="Text Box 19">
          <a:extLst>
            <a:ext uri="{FF2B5EF4-FFF2-40B4-BE49-F238E27FC236}">
              <a16:creationId xmlns:a16="http://schemas.microsoft.com/office/drawing/2014/main" id="{00000000-0008-0000-0400-000070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49" name="Text Box 16">
          <a:extLst>
            <a:ext uri="{FF2B5EF4-FFF2-40B4-BE49-F238E27FC236}">
              <a16:creationId xmlns:a16="http://schemas.microsoft.com/office/drawing/2014/main" id="{00000000-0008-0000-0400-000071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50" name="Text Box 17">
          <a:extLst>
            <a:ext uri="{FF2B5EF4-FFF2-40B4-BE49-F238E27FC236}">
              <a16:creationId xmlns:a16="http://schemas.microsoft.com/office/drawing/2014/main" id="{00000000-0008-0000-0400-000072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51" name="Text Box 18">
          <a:extLst>
            <a:ext uri="{FF2B5EF4-FFF2-40B4-BE49-F238E27FC236}">
              <a16:creationId xmlns:a16="http://schemas.microsoft.com/office/drawing/2014/main" id="{00000000-0008-0000-0400-000073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52" name="Text Box 19">
          <a:extLst>
            <a:ext uri="{FF2B5EF4-FFF2-40B4-BE49-F238E27FC236}">
              <a16:creationId xmlns:a16="http://schemas.microsoft.com/office/drawing/2014/main" id="{00000000-0008-0000-0400-000074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1653" name="Text Box 15">
          <a:extLst>
            <a:ext uri="{FF2B5EF4-FFF2-40B4-BE49-F238E27FC236}">
              <a16:creationId xmlns:a16="http://schemas.microsoft.com/office/drawing/2014/main" id="{00000000-0008-0000-0400-000075060000}"/>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4" name="Text Box 16">
          <a:extLst>
            <a:ext uri="{FF2B5EF4-FFF2-40B4-BE49-F238E27FC236}">
              <a16:creationId xmlns:a16="http://schemas.microsoft.com/office/drawing/2014/main" id="{00000000-0008-0000-0400-000076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5" name="Text Box 17">
          <a:extLst>
            <a:ext uri="{FF2B5EF4-FFF2-40B4-BE49-F238E27FC236}">
              <a16:creationId xmlns:a16="http://schemas.microsoft.com/office/drawing/2014/main" id="{00000000-0008-0000-0400-000077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6" name="Text Box 18">
          <a:extLst>
            <a:ext uri="{FF2B5EF4-FFF2-40B4-BE49-F238E27FC236}">
              <a16:creationId xmlns:a16="http://schemas.microsoft.com/office/drawing/2014/main" id="{00000000-0008-0000-0400-000078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7" name="Text Box 19">
          <a:extLst>
            <a:ext uri="{FF2B5EF4-FFF2-40B4-BE49-F238E27FC236}">
              <a16:creationId xmlns:a16="http://schemas.microsoft.com/office/drawing/2014/main" id="{00000000-0008-0000-0400-000079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504825</xdr:rowOff>
    </xdr:from>
    <xdr:ext cx="95250" cy="442269"/>
    <xdr:sp macro="" textlink="">
      <xdr:nvSpPr>
        <xdr:cNvPr id="1658" name="Text Box 15">
          <a:extLst>
            <a:ext uri="{FF2B5EF4-FFF2-40B4-BE49-F238E27FC236}">
              <a16:creationId xmlns:a16="http://schemas.microsoft.com/office/drawing/2014/main" id="{00000000-0008-0000-0400-00007A06000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59" name="Text Box 16">
          <a:extLst>
            <a:ext uri="{FF2B5EF4-FFF2-40B4-BE49-F238E27FC236}">
              <a16:creationId xmlns:a16="http://schemas.microsoft.com/office/drawing/2014/main" id="{00000000-0008-0000-0400-00007B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60" name="Text Box 17">
          <a:extLst>
            <a:ext uri="{FF2B5EF4-FFF2-40B4-BE49-F238E27FC236}">
              <a16:creationId xmlns:a16="http://schemas.microsoft.com/office/drawing/2014/main" id="{00000000-0008-0000-0400-00007C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61" name="Text Box 18">
          <a:extLst>
            <a:ext uri="{FF2B5EF4-FFF2-40B4-BE49-F238E27FC236}">
              <a16:creationId xmlns:a16="http://schemas.microsoft.com/office/drawing/2014/main" id="{00000000-0008-0000-0400-00007D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2" name="Text Box 16">
          <a:extLst>
            <a:ext uri="{FF2B5EF4-FFF2-40B4-BE49-F238E27FC236}">
              <a16:creationId xmlns:a16="http://schemas.microsoft.com/office/drawing/2014/main" id="{00000000-0008-0000-0400-00007E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3" name="Text Box 17">
          <a:extLst>
            <a:ext uri="{FF2B5EF4-FFF2-40B4-BE49-F238E27FC236}">
              <a16:creationId xmlns:a16="http://schemas.microsoft.com/office/drawing/2014/main" id="{00000000-0008-0000-0400-00007F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4" name="Text Box 18">
          <a:extLst>
            <a:ext uri="{FF2B5EF4-FFF2-40B4-BE49-F238E27FC236}">
              <a16:creationId xmlns:a16="http://schemas.microsoft.com/office/drawing/2014/main" id="{00000000-0008-0000-0400-000080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5" name="Text Box 19">
          <a:extLst>
            <a:ext uri="{FF2B5EF4-FFF2-40B4-BE49-F238E27FC236}">
              <a16:creationId xmlns:a16="http://schemas.microsoft.com/office/drawing/2014/main" id="{00000000-0008-0000-0400-000081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6" name="Text Box 16">
          <a:extLst>
            <a:ext uri="{FF2B5EF4-FFF2-40B4-BE49-F238E27FC236}">
              <a16:creationId xmlns:a16="http://schemas.microsoft.com/office/drawing/2014/main" id="{00000000-0008-0000-0400-000082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7" name="Text Box 17">
          <a:extLst>
            <a:ext uri="{FF2B5EF4-FFF2-40B4-BE49-F238E27FC236}">
              <a16:creationId xmlns:a16="http://schemas.microsoft.com/office/drawing/2014/main" id="{00000000-0008-0000-0400-000083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8" name="Text Box 18">
          <a:extLst>
            <a:ext uri="{FF2B5EF4-FFF2-40B4-BE49-F238E27FC236}">
              <a16:creationId xmlns:a16="http://schemas.microsoft.com/office/drawing/2014/main" id="{00000000-0008-0000-0400-000084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9" name="Text Box 19">
          <a:extLst>
            <a:ext uri="{FF2B5EF4-FFF2-40B4-BE49-F238E27FC236}">
              <a16:creationId xmlns:a16="http://schemas.microsoft.com/office/drawing/2014/main" id="{00000000-0008-0000-0400-000085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8496"/>
    <xdr:sp macro="" textlink="">
      <xdr:nvSpPr>
        <xdr:cNvPr id="1670" name="Text Box 15">
          <a:extLst>
            <a:ext uri="{FF2B5EF4-FFF2-40B4-BE49-F238E27FC236}">
              <a16:creationId xmlns:a16="http://schemas.microsoft.com/office/drawing/2014/main" id="{00000000-0008-0000-0400-000086060000}"/>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1671" name="Text Box 15">
          <a:extLst>
            <a:ext uri="{FF2B5EF4-FFF2-40B4-BE49-F238E27FC236}">
              <a16:creationId xmlns:a16="http://schemas.microsoft.com/office/drawing/2014/main" id="{00000000-0008-0000-0400-000087060000}"/>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504825</xdr:rowOff>
    </xdr:from>
    <xdr:ext cx="95250" cy="442269"/>
    <xdr:sp macro="" textlink="">
      <xdr:nvSpPr>
        <xdr:cNvPr id="1672" name="Text Box 15">
          <a:extLst>
            <a:ext uri="{FF2B5EF4-FFF2-40B4-BE49-F238E27FC236}">
              <a16:creationId xmlns:a16="http://schemas.microsoft.com/office/drawing/2014/main" id="{00000000-0008-0000-0400-000088060000}"/>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213632"/>
    <xdr:sp macro="" textlink="">
      <xdr:nvSpPr>
        <xdr:cNvPr id="1673" name="Text Box 15">
          <a:extLst>
            <a:ext uri="{FF2B5EF4-FFF2-40B4-BE49-F238E27FC236}">
              <a16:creationId xmlns:a16="http://schemas.microsoft.com/office/drawing/2014/main" id="{00000000-0008-0000-0400-000089060000}"/>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331"/>
    <xdr:sp macro="" textlink="">
      <xdr:nvSpPr>
        <xdr:cNvPr id="1674" name="Text Box 15">
          <a:extLst>
            <a:ext uri="{FF2B5EF4-FFF2-40B4-BE49-F238E27FC236}">
              <a16:creationId xmlns:a16="http://schemas.microsoft.com/office/drawing/2014/main" id="{00000000-0008-0000-0400-00008A060000}"/>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213632"/>
    <xdr:sp macro="" textlink="">
      <xdr:nvSpPr>
        <xdr:cNvPr id="1675" name="Text Box 15">
          <a:extLst>
            <a:ext uri="{FF2B5EF4-FFF2-40B4-BE49-F238E27FC236}">
              <a16:creationId xmlns:a16="http://schemas.microsoft.com/office/drawing/2014/main" id="{00000000-0008-0000-0400-00008B060000}"/>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6" name="Text Box 16">
          <a:extLst>
            <a:ext uri="{FF2B5EF4-FFF2-40B4-BE49-F238E27FC236}">
              <a16:creationId xmlns:a16="http://schemas.microsoft.com/office/drawing/2014/main" id="{00000000-0008-0000-0400-00008C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7" name="Text Box 17">
          <a:extLst>
            <a:ext uri="{FF2B5EF4-FFF2-40B4-BE49-F238E27FC236}">
              <a16:creationId xmlns:a16="http://schemas.microsoft.com/office/drawing/2014/main" id="{00000000-0008-0000-0400-00008D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8" name="Text Box 18">
          <a:extLst>
            <a:ext uri="{FF2B5EF4-FFF2-40B4-BE49-F238E27FC236}">
              <a16:creationId xmlns:a16="http://schemas.microsoft.com/office/drawing/2014/main" id="{00000000-0008-0000-0400-00008E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9" name="Text Box 19">
          <a:extLst>
            <a:ext uri="{FF2B5EF4-FFF2-40B4-BE49-F238E27FC236}">
              <a16:creationId xmlns:a16="http://schemas.microsoft.com/office/drawing/2014/main" id="{00000000-0008-0000-0400-00008F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0" name="Text Box 16">
          <a:extLst>
            <a:ext uri="{FF2B5EF4-FFF2-40B4-BE49-F238E27FC236}">
              <a16:creationId xmlns:a16="http://schemas.microsoft.com/office/drawing/2014/main" id="{00000000-0008-0000-0400-000090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1" name="Text Box 17">
          <a:extLst>
            <a:ext uri="{FF2B5EF4-FFF2-40B4-BE49-F238E27FC236}">
              <a16:creationId xmlns:a16="http://schemas.microsoft.com/office/drawing/2014/main" id="{00000000-0008-0000-0400-000091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2" name="Text Box 18">
          <a:extLst>
            <a:ext uri="{FF2B5EF4-FFF2-40B4-BE49-F238E27FC236}">
              <a16:creationId xmlns:a16="http://schemas.microsoft.com/office/drawing/2014/main" id="{00000000-0008-0000-0400-000092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3" name="Text Box 19">
          <a:extLst>
            <a:ext uri="{FF2B5EF4-FFF2-40B4-BE49-F238E27FC236}">
              <a16:creationId xmlns:a16="http://schemas.microsoft.com/office/drawing/2014/main" id="{00000000-0008-0000-0400-000093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4" name="Text Box 16">
          <a:extLst>
            <a:ext uri="{FF2B5EF4-FFF2-40B4-BE49-F238E27FC236}">
              <a16:creationId xmlns:a16="http://schemas.microsoft.com/office/drawing/2014/main" id="{00000000-0008-0000-0400-000094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5" name="Text Box 17">
          <a:extLst>
            <a:ext uri="{FF2B5EF4-FFF2-40B4-BE49-F238E27FC236}">
              <a16:creationId xmlns:a16="http://schemas.microsoft.com/office/drawing/2014/main" id="{00000000-0008-0000-0400-000095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6" name="Text Box 18">
          <a:extLst>
            <a:ext uri="{FF2B5EF4-FFF2-40B4-BE49-F238E27FC236}">
              <a16:creationId xmlns:a16="http://schemas.microsoft.com/office/drawing/2014/main" id="{00000000-0008-0000-0400-000096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7" name="Text Box 19">
          <a:extLst>
            <a:ext uri="{FF2B5EF4-FFF2-40B4-BE49-F238E27FC236}">
              <a16:creationId xmlns:a16="http://schemas.microsoft.com/office/drawing/2014/main" id="{00000000-0008-0000-0400-000097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1688" name="Text Box 15">
          <a:extLst>
            <a:ext uri="{FF2B5EF4-FFF2-40B4-BE49-F238E27FC236}">
              <a16:creationId xmlns:a16="http://schemas.microsoft.com/office/drawing/2014/main" id="{00000000-0008-0000-0400-000098060000}"/>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89" name="Text Box 16">
          <a:extLst>
            <a:ext uri="{FF2B5EF4-FFF2-40B4-BE49-F238E27FC236}">
              <a16:creationId xmlns:a16="http://schemas.microsoft.com/office/drawing/2014/main" id="{00000000-0008-0000-0400-000099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90" name="Text Box 17">
          <a:extLst>
            <a:ext uri="{FF2B5EF4-FFF2-40B4-BE49-F238E27FC236}">
              <a16:creationId xmlns:a16="http://schemas.microsoft.com/office/drawing/2014/main" id="{00000000-0008-0000-0400-00009A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91" name="Text Box 18">
          <a:extLst>
            <a:ext uri="{FF2B5EF4-FFF2-40B4-BE49-F238E27FC236}">
              <a16:creationId xmlns:a16="http://schemas.microsoft.com/office/drawing/2014/main" id="{00000000-0008-0000-0400-00009B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92" name="Text Box 19">
          <a:extLst>
            <a:ext uri="{FF2B5EF4-FFF2-40B4-BE49-F238E27FC236}">
              <a16:creationId xmlns:a16="http://schemas.microsoft.com/office/drawing/2014/main" id="{00000000-0008-0000-0400-00009C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1693" name="Text Box 15">
          <a:extLst>
            <a:ext uri="{FF2B5EF4-FFF2-40B4-BE49-F238E27FC236}">
              <a16:creationId xmlns:a16="http://schemas.microsoft.com/office/drawing/2014/main" id="{00000000-0008-0000-0400-00009D060000}"/>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94" name="Text Box 16">
          <a:extLst>
            <a:ext uri="{FF2B5EF4-FFF2-40B4-BE49-F238E27FC236}">
              <a16:creationId xmlns:a16="http://schemas.microsoft.com/office/drawing/2014/main" id="{00000000-0008-0000-0400-00009E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95" name="Text Box 17">
          <a:extLst>
            <a:ext uri="{FF2B5EF4-FFF2-40B4-BE49-F238E27FC236}">
              <a16:creationId xmlns:a16="http://schemas.microsoft.com/office/drawing/2014/main" id="{00000000-0008-0000-0400-00009F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96" name="Text Box 18">
          <a:extLst>
            <a:ext uri="{FF2B5EF4-FFF2-40B4-BE49-F238E27FC236}">
              <a16:creationId xmlns:a16="http://schemas.microsoft.com/office/drawing/2014/main" id="{00000000-0008-0000-0400-0000A0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697" name="Text Box 16">
          <a:extLst>
            <a:ext uri="{FF2B5EF4-FFF2-40B4-BE49-F238E27FC236}">
              <a16:creationId xmlns:a16="http://schemas.microsoft.com/office/drawing/2014/main" id="{00000000-0008-0000-0400-0000A1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698" name="Text Box 17">
          <a:extLst>
            <a:ext uri="{FF2B5EF4-FFF2-40B4-BE49-F238E27FC236}">
              <a16:creationId xmlns:a16="http://schemas.microsoft.com/office/drawing/2014/main" id="{00000000-0008-0000-0400-0000A2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699" name="Text Box 18">
          <a:extLst>
            <a:ext uri="{FF2B5EF4-FFF2-40B4-BE49-F238E27FC236}">
              <a16:creationId xmlns:a16="http://schemas.microsoft.com/office/drawing/2014/main" id="{00000000-0008-0000-0400-0000A3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0" name="Text Box 19">
          <a:extLst>
            <a:ext uri="{FF2B5EF4-FFF2-40B4-BE49-F238E27FC236}">
              <a16:creationId xmlns:a16="http://schemas.microsoft.com/office/drawing/2014/main" id="{00000000-0008-0000-0400-0000A4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1" name="Text Box 16">
          <a:extLst>
            <a:ext uri="{FF2B5EF4-FFF2-40B4-BE49-F238E27FC236}">
              <a16:creationId xmlns:a16="http://schemas.microsoft.com/office/drawing/2014/main" id="{00000000-0008-0000-0400-0000A5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2" name="Text Box 17">
          <a:extLst>
            <a:ext uri="{FF2B5EF4-FFF2-40B4-BE49-F238E27FC236}">
              <a16:creationId xmlns:a16="http://schemas.microsoft.com/office/drawing/2014/main" id="{00000000-0008-0000-0400-0000A6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3" name="Text Box 18">
          <a:extLst>
            <a:ext uri="{FF2B5EF4-FFF2-40B4-BE49-F238E27FC236}">
              <a16:creationId xmlns:a16="http://schemas.microsoft.com/office/drawing/2014/main" id="{00000000-0008-0000-0400-0000A7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4" name="Text Box 19">
          <a:extLst>
            <a:ext uri="{FF2B5EF4-FFF2-40B4-BE49-F238E27FC236}">
              <a16:creationId xmlns:a16="http://schemas.microsoft.com/office/drawing/2014/main" id="{00000000-0008-0000-0400-0000A8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5" name="Text Box 16">
          <a:extLst>
            <a:ext uri="{FF2B5EF4-FFF2-40B4-BE49-F238E27FC236}">
              <a16:creationId xmlns:a16="http://schemas.microsoft.com/office/drawing/2014/main" id="{00000000-0008-0000-0400-0000A9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6" name="Text Box 17">
          <a:extLst>
            <a:ext uri="{FF2B5EF4-FFF2-40B4-BE49-F238E27FC236}">
              <a16:creationId xmlns:a16="http://schemas.microsoft.com/office/drawing/2014/main" id="{00000000-0008-0000-0400-0000AA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7" name="Text Box 18">
          <a:extLst>
            <a:ext uri="{FF2B5EF4-FFF2-40B4-BE49-F238E27FC236}">
              <a16:creationId xmlns:a16="http://schemas.microsoft.com/office/drawing/2014/main" id="{00000000-0008-0000-0400-0000AB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8" name="Text Box 19">
          <a:extLst>
            <a:ext uri="{FF2B5EF4-FFF2-40B4-BE49-F238E27FC236}">
              <a16:creationId xmlns:a16="http://schemas.microsoft.com/office/drawing/2014/main" id="{00000000-0008-0000-0400-0000AC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8496"/>
    <xdr:sp macro="" textlink="">
      <xdr:nvSpPr>
        <xdr:cNvPr id="1709" name="Text Box 15">
          <a:extLst>
            <a:ext uri="{FF2B5EF4-FFF2-40B4-BE49-F238E27FC236}">
              <a16:creationId xmlns:a16="http://schemas.microsoft.com/office/drawing/2014/main" id="{00000000-0008-0000-0400-0000AD060000}"/>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0" name="Text Box 16">
          <a:extLst>
            <a:ext uri="{FF2B5EF4-FFF2-40B4-BE49-F238E27FC236}">
              <a16:creationId xmlns:a16="http://schemas.microsoft.com/office/drawing/2014/main" id="{00000000-0008-0000-0400-0000AE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1" name="Text Box 17">
          <a:extLst>
            <a:ext uri="{FF2B5EF4-FFF2-40B4-BE49-F238E27FC236}">
              <a16:creationId xmlns:a16="http://schemas.microsoft.com/office/drawing/2014/main" id="{00000000-0008-0000-0400-0000AF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2" name="Text Box 18">
          <a:extLst>
            <a:ext uri="{FF2B5EF4-FFF2-40B4-BE49-F238E27FC236}">
              <a16:creationId xmlns:a16="http://schemas.microsoft.com/office/drawing/2014/main" id="{00000000-0008-0000-0400-0000B0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3" name="Text Box 19">
          <a:extLst>
            <a:ext uri="{FF2B5EF4-FFF2-40B4-BE49-F238E27FC236}">
              <a16:creationId xmlns:a16="http://schemas.microsoft.com/office/drawing/2014/main" id="{00000000-0008-0000-0400-0000B1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1714" name="Text Box 15">
          <a:extLst>
            <a:ext uri="{FF2B5EF4-FFF2-40B4-BE49-F238E27FC236}">
              <a16:creationId xmlns:a16="http://schemas.microsoft.com/office/drawing/2014/main" id="{00000000-0008-0000-0400-0000B2060000}"/>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5" name="Text Box 16">
          <a:extLst>
            <a:ext uri="{FF2B5EF4-FFF2-40B4-BE49-F238E27FC236}">
              <a16:creationId xmlns:a16="http://schemas.microsoft.com/office/drawing/2014/main" id="{00000000-0008-0000-0400-0000B3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6" name="Text Box 17">
          <a:extLst>
            <a:ext uri="{FF2B5EF4-FFF2-40B4-BE49-F238E27FC236}">
              <a16:creationId xmlns:a16="http://schemas.microsoft.com/office/drawing/2014/main" id="{00000000-0008-0000-0400-0000B4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7" name="Text Box 18">
          <a:extLst>
            <a:ext uri="{FF2B5EF4-FFF2-40B4-BE49-F238E27FC236}">
              <a16:creationId xmlns:a16="http://schemas.microsoft.com/office/drawing/2014/main" id="{00000000-0008-0000-0400-0000B5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8" name="Text Box 19">
          <a:extLst>
            <a:ext uri="{FF2B5EF4-FFF2-40B4-BE49-F238E27FC236}">
              <a16:creationId xmlns:a16="http://schemas.microsoft.com/office/drawing/2014/main" id="{00000000-0008-0000-0400-0000B6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504825</xdr:rowOff>
    </xdr:from>
    <xdr:ext cx="95250" cy="442269"/>
    <xdr:sp macro="" textlink="">
      <xdr:nvSpPr>
        <xdr:cNvPr id="1719" name="Text Box 15">
          <a:extLst>
            <a:ext uri="{FF2B5EF4-FFF2-40B4-BE49-F238E27FC236}">
              <a16:creationId xmlns:a16="http://schemas.microsoft.com/office/drawing/2014/main" id="{00000000-0008-0000-0400-0000B7060000}"/>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1720" name="Text Box 15">
          <a:extLst>
            <a:ext uri="{FF2B5EF4-FFF2-40B4-BE49-F238E27FC236}">
              <a16:creationId xmlns:a16="http://schemas.microsoft.com/office/drawing/2014/main" id="{00000000-0008-0000-0400-0000B8060000}"/>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1" name="Text Box 16">
          <a:extLst>
            <a:ext uri="{FF2B5EF4-FFF2-40B4-BE49-F238E27FC236}">
              <a16:creationId xmlns:a16="http://schemas.microsoft.com/office/drawing/2014/main" id="{00000000-0008-0000-0400-0000B9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2" name="Text Box 17">
          <a:extLst>
            <a:ext uri="{FF2B5EF4-FFF2-40B4-BE49-F238E27FC236}">
              <a16:creationId xmlns:a16="http://schemas.microsoft.com/office/drawing/2014/main" id="{00000000-0008-0000-0400-0000BA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3" name="Text Box 18">
          <a:extLst>
            <a:ext uri="{FF2B5EF4-FFF2-40B4-BE49-F238E27FC236}">
              <a16:creationId xmlns:a16="http://schemas.microsoft.com/office/drawing/2014/main" id="{00000000-0008-0000-0400-0000BB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4" name="Text Box 19">
          <a:extLst>
            <a:ext uri="{FF2B5EF4-FFF2-40B4-BE49-F238E27FC236}">
              <a16:creationId xmlns:a16="http://schemas.microsoft.com/office/drawing/2014/main" id="{00000000-0008-0000-0400-0000BC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213632"/>
    <xdr:sp macro="" textlink="">
      <xdr:nvSpPr>
        <xdr:cNvPr id="1725" name="Text Box 15">
          <a:extLst>
            <a:ext uri="{FF2B5EF4-FFF2-40B4-BE49-F238E27FC236}">
              <a16:creationId xmlns:a16="http://schemas.microsoft.com/office/drawing/2014/main" id="{00000000-0008-0000-0400-0000BD060000}"/>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331"/>
    <xdr:sp macro="" textlink="">
      <xdr:nvSpPr>
        <xdr:cNvPr id="1726" name="Text Box 15">
          <a:extLst>
            <a:ext uri="{FF2B5EF4-FFF2-40B4-BE49-F238E27FC236}">
              <a16:creationId xmlns:a16="http://schemas.microsoft.com/office/drawing/2014/main" id="{00000000-0008-0000-0400-0000BE060000}"/>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1727" name="Text Box 15">
          <a:extLst>
            <a:ext uri="{FF2B5EF4-FFF2-40B4-BE49-F238E27FC236}">
              <a16:creationId xmlns:a16="http://schemas.microsoft.com/office/drawing/2014/main" id="{00000000-0008-0000-0400-0000BF060000}"/>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28" name="Text Box 16">
          <a:extLst>
            <a:ext uri="{FF2B5EF4-FFF2-40B4-BE49-F238E27FC236}">
              <a16:creationId xmlns:a16="http://schemas.microsoft.com/office/drawing/2014/main" id="{00000000-0008-0000-0400-0000C0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29" name="Text Box 17">
          <a:extLst>
            <a:ext uri="{FF2B5EF4-FFF2-40B4-BE49-F238E27FC236}">
              <a16:creationId xmlns:a16="http://schemas.microsoft.com/office/drawing/2014/main" id="{00000000-0008-0000-0400-0000C1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30" name="Text Box 18">
          <a:extLst>
            <a:ext uri="{FF2B5EF4-FFF2-40B4-BE49-F238E27FC236}">
              <a16:creationId xmlns:a16="http://schemas.microsoft.com/office/drawing/2014/main" id="{00000000-0008-0000-0400-0000C2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213632"/>
    <xdr:sp macro="" textlink="">
      <xdr:nvSpPr>
        <xdr:cNvPr id="1731" name="Text Box 15">
          <a:extLst>
            <a:ext uri="{FF2B5EF4-FFF2-40B4-BE49-F238E27FC236}">
              <a16:creationId xmlns:a16="http://schemas.microsoft.com/office/drawing/2014/main" id="{00000000-0008-0000-0400-0000C3060000}"/>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2" name="Text Box 16">
          <a:extLst>
            <a:ext uri="{FF2B5EF4-FFF2-40B4-BE49-F238E27FC236}">
              <a16:creationId xmlns:a16="http://schemas.microsoft.com/office/drawing/2014/main" id="{00000000-0008-0000-0400-0000C4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3" name="Text Box 17">
          <a:extLst>
            <a:ext uri="{FF2B5EF4-FFF2-40B4-BE49-F238E27FC236}">
              <a16:creationId xmlns:a16="http://schemas.microsoft.com/office/drawing/2014/main" id="{00000000-0008-0000-0400-0000C5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4" name="Text Box 18">
          <a:extLst>
            <a:ext uri="{FF2B5EF4-FFF2-40B4-BE49-F238E27FC236}">
              <a16:creationId xmlns:a16="http://schemas.microsoft.com/office/drawing/2014/main" id="{00000000-0008-0000-0400-0000C6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5" name="Text Box 19">
          <a:extLst>
            <a:ext uri="{FF2B5EF4-FFF2-40B4-BE49-F238E27FC236}">
              <a16:creationId xmlns:a16="http://schemas.microsoft.com/office/drawing/2014/main" id="{00000000-0008-0000-0400-0000C7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6" name="Text Box 16">
          <a:extLst>
            <a:ext uri="{FF2B5EF4-FFF2-40B4-BE49-F238E27FC236}">
              <a16:creationId xmlns:a16="http://schemas.microsoft.com/office/drawing/2014/main" id="{00000000-0008-0000-0400-0000C8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7" name="Text Box 17">
          <a:extLst>
            <a:ext uri="{FF2B5EF4-FFF2-40B4-BE49-F238E27FC236}">
              <a16:creationId xmlns:a16="http://schemas.microsoft.com/office/drawing/2014/main" id="{00000000-0008-0000-0400-0000C9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8" name="Text Box 18">
          <a:extLst>
            <a:ext uri="{FF2B5EF4-FFF2-40B4-BE49-F238E27FC236}">
              <a16:creationId xmlns:a16="http://schemas.microsoft.com/office/drawing/2014/main" id="{00000000-0008-0000-0400-0000CA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9" name="Text Box 19">
          <a:extLst>
            <a:ext uri="{FF2B5EF4-FFF2-40B4-BE49-F238E27FC236}">
              <a16:creationId xmlns:a16="http://schemas.microsoft.com/office/drawing/2014/main" id="{00000000-0008-0000-0400-0000CB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0" name="Text Box 16">
          <a:extLst>
            <a:ext uri="{FF2B5EF4-FFF2-40B4-BE49-F238E27FC236}">
              <a16:creationId xmlns:a16="http://schemas.microsoft.com/office/drawing/2014/main" id="{00000000-0008-0000-0400-0000CC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1" name="Text Box 17">
          <a:extLst>
            <a:ext uri="{FF2B5EF4-FFF2-40B4-BE49-F238E27FC236}">
              <a16:creationId xmlns:a16="http://schemas.microsoft.com/office/drawing/2014/main" id="{00000000-0008-0000-0400-0000CD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2" name="Text Box 18">
          <a:extLst>
            <a:ext uri="{FF2B5EF4-FFF2-40B4-BE49-F238E27FC236}">
              <a16:creationId xmlns:a16="http://schemas.microsoft.com/office/drawing/2014/main" id="{00000000-0008-0000-0400-0000CE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3" name="Text Box 19">
          <a:extLst>
            <a:ext uri="{FF2B5EF4-FFF2-40B4-BE49-F238E27FC236}">
              <a16:creationId xmlns:a16="http://schemas.microsoft.com/office/drawing/2014/main" id="{00000000-0008-0000-0400-0000CF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4" name="Text Box 16">
          <a:extLst>
            <a:ext uri="{FF2B5EF4-FFF2-40B4-BE49-F238E27FC236}">
              <a16:creationId xmlns:a16="http://schemas.microsoft.com/office/drawing/2014/main" id="{00000000-0008-0000-0400-0000D0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5" name="Text Box 17">
          <a:extLst>
            <a:ext uri="{FF2B5EF4-FFF2-40B4-BE49-F238E27FC236}">
              <a16:creationId xmlns:a16="http://schemas.microsoft.com/office/drawing/2014/main" id="{00000000-0008-0000-0400-0000D1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6" name="Text Box 18">
          <a:extLst>
            <a:ext uri="{FF2B5EF4-FFF2-40B4-BE49-F238E27FC236}">
              <a16:creationId xmlns:a16="http://schemas.microsoft.com/office/drawing/2014/main" id="{00000000-0008-0000-0400-0000D2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7" name="Text Box 19">
          <a:extLst>
            <a:ext uri="{FF2B5EF4-FFF2-40B4-BE49-F238E27FC236}">
              <a16:creationId xmlns:a16="http://schemas.microsoft.com/office/drawing/2014/main" id="{00000000-0008-0000-0400-0000D3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48" name="Text Box 16">
          <a:extLst>
            <a:ext uri="{FF2B5EF4-FFF2-40B4-BE49-F238E27FC236}">
              <a16:creationId xmlns:a16="http://schemas.microsoft.com/office/drawing/2014/main" id="{00000000-0008-0000-0400-0000D4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49" name="Text Box 17">
          <a:extLst>
            <a:ext uri="{FF2B5EF4-FFF2-40B4-BE49-F238E27FC236}">
              <a16:creationId xmlns:a16="http://schemas.microsoft.com/office/drawing/2014/main" id="{00000000-0008-0000-0400-0000D5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50" name="Text Box 18">
          <a:extLst>
            <a:ext uri="{FF2B5EF4-FFF2-40B4-BE49-F238E27FC236}">
              <a16:creationId xmlns:a16="http://schemas.microsoft.com/office/drawing/2014/main" id="{00000000-0008-0000-0400-0000D6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51" name="Text Box 19">
          <a:extLst>
            <a:ext uri="{FF2B5EF4-FFF2-40B4-BE49-F238E27FC236}">
              <a16:creationId xmlns:a16="http://schemas.microsoft.com/office/drawing/2014/main" id="{00000000-0008-0000-0400-0000D7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1752" name="Text Box 15">
          <a:extLst>
            <a:ext uri="{FF2B5EF4-FFF2-40B4-BE49-F238E27FC236}">
              <a16:creationId xmlns:a16="http://schemas.microsoft.com/office/drawing/2014/main" id="{00000000-0008-0000-0400-0000D8060000}"/>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3" name="Text Box 16">
          <a:extLst>
            <a:ext uri="{FF2B5EF4-FFF2-40B4-BE49-F238E27FC236}">
              <a16:creationId xmlns:a16="http://schemas.microsoft.com/office/drawing/2014/main" id="{00000000-0008-0000-0400-0000D9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4" name="Text Box 17">
          <a:extLst>
            <a:ext uri="{FF2B5EF4-FFF2-40B4-BE49-F238E27FC236}">
              <a16:creationId xmlns:a16="http://schemas.microsoft.com/office/drawing/2014/main" id="{00000000-0008-0000-0400-0000DA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5" name="Text Box 18">
          <a:extLst>
            <a:ext uri="{FF2B5EF4-FFF2-40B4-BE49-F238E27FC236}">
              <a16:creationId xmlns:a16="http://schemas.microsoft.com/office/drawing/2014/main" id="{00000000-0008-0000-0400-0000DB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6" name="Text Box 19">
          <a:extLst>
            <a:ext uri="{FF2B5EF4-FFF2-40B4-BE49-F238E27FC236}">
              <a16:creationId xmlns:a16="http://schemas.microsoft.com/office/drawing/2014/main" id="{00000000-0008-0000-0400-0000DC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504825</xdr:rowOff>
    </xdr:from>
    <xdr:ext cx="95250" cy="442269"/>
    <xdr:sp macro="" textlink="">
      <xdr:nvSpPr>
        <xdr:cNvPr id="1757" name="Text Box 15">
          <a:extLst>
            <a:ext uri="{FF2B5EF4-FFF2-40B4-BE49-F238E27FC236}">
              <a16:creationId xmlns:a16="http://schemas.microsoft.com/office/drawing/2014/main" id="{00000000-0008-0000-0400-0000DD060000}"/>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58" name="Text Box 16">
          <a:extLst>
            <a:ext uri="{FF2B5EF4-FFF2-40B4-BE49-F238E27FC236}">
              <a16:creationId xmlns:a16="http://schemas.microsoft.com/office/drawing/2014/main" id="{00000000-0008-0000-0400-0000DE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59" name="Text Box 17">
          <a:extLst>
            <a:ext uri="{FF2B5EF4-FFF2-40B4-BE49-F238E27FC236}">
              <a16:creationId xmlns:a16="http://schemas.microsoft.com/office/drawing/2014/main" id="{00000000-0008-0000-0400-0000DF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60" name="Text Box 18">
          <a:extLst>
            <a:ext uri="{FF2B5EF4-FFF2-40B4-BE49-F238E27FC236}">
              <a16:creationId xmlns:a16="http://schemas.microsoft.com/office/drawing/2014/main" id="{00000000-0008-0000-0400-0000E0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1" name="Text Box 16">
          <a:extLst>
            <a:ext uri="{FF2B5EF4-FFF2-40B4-BE49-F238E27FC236}">
              <a16:creationId xmlns:a16="http://schemas.microsoft.com/office/drawing/2014/main" id="{00000000-0008-0000-0400-0000E1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2" name="Text Box 17">
          <a:extLst>
            <a:ext uri="{FF2B5EF4-FFF2-40B4-BE49-F238E27FC236}">
              <a16:creationId xmlns:a16="http://schemas.microsoft.com/office/drawing/2014/main" id="{00000000-0008-0000-0400-0000E2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3" name="Text Box 18">
          <a:extLst>
            <a:ext uri="{FF2B5EF4-FFF2-40B4-BE49-F238E27FC236}">
              <a16:creationId xmlns:a16="http://schemas.microsoft.com/office/drawing/2014/main" id="{00000000-0008-0000-0400-0000E3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4" name="Text Box 19">
          <a:extLst>
            <a:ext uri="{FF2B5EF4-FFF2-40B4-BE49-F238E27FC236}">
              <a16:creationId xmlns:a16="http://schemas.microsoft.com/office/drawing/2014/main" id="{00000000-0008-0000-0400-0000E4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5" name="Text Box 16">
          <a:extLst>
            <a:ext uri="{FF2B5EF4-FFF2-40B4-BE49-F238E27FC236}">
              <a16:creationId xmlns:a16="http://schemas.microsoft.com/office/drawing/2014/main" id="{00000000-0008-0000-0400-0000E5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6" name="Text Box 17">
          <a:extLst>
            <a:ext uri="{FF2B5EF4-FFF2-40B4-BE49-F238E27FC236}">
              <a16:creationId xmlns:a16="http://schemas.microsoft.com/office/drawing/2014/main" id="{00000000-0008-0000-0400-0000E6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7" name="Text Box 18">
          <a:extLst>
            <a:ext uri="{FF2B5EF4-FFF2-40B4-BE49-F238E27FC236}">
              <a16:creationId xmlns:a16="http://schemas.microsoft.com/office/drawing/2014/main" id="{00000000-0008-0000-0400-0000E7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8" name="Text Box 19">
          <a:extLst>
            <a:ext uri="{FF2B5EF4-FFF2-40B4-BE49-F238E27FC236}">
              <a16:creationId xmlns:a16="http://schemas.microsoft.com/office/drawing/2014/main" id="{00000000-0008-0000-0400-0000E8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8496"/>
    <xdr:sp macro="" textlink="">
      <xdr:nvSpPr>
        <xdr:cNvPr id="1769" name="Text Box 15">
          <a:extLst>
            <a:ext uri="{FF2B5EF4-FFF2-40B4-BE49-F238E27FC236}">
              <a16:creationId xmlns:a16="http://schemas.microsoft.com/office/drawing/2014/main" id="{00000000-0008-0000-0400-0000E9060000}"/>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1770" name="Text Box 15">
          <a:extLst>
            <a:ext uri="{FF2B5EF4-FFF2-40B4-BE49-F238E27FC236}">
              <a16:creationId xmlns:a16="http://schemas.microsoft.com/office/drawing/2014/main" id="{00000000-0008-0000-0400-0000EA06000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504825</xdr:rowOff>
    </xdr:from>
    <xdr:ext cx="95250" cy="442269"/>
    <xdr:sp macro="" textlink="">
      <xdr:nvSpPr>
        <xdr:cNvPr id="1771" name="Text Box 15">
          <a:extLst>
            <a:ext uri="{FF2B5EF4-FFF2-40B4-BE49-F238E27FC236}">
              <a16:creationId xmlns:a16="http://schemas.microsoft.com/office/drawing/2014/main" id="{00000000-0008-0000-0400-0000EB060000}"/>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213632"/>
    <xdr:sp macro="" textlink="">
      <xdr:nvSpPr>
        <xdr:cNvPr id="1772" name="Text Box 15">
          <a:extLst>
            <a:ext uri="{FF2B5EF4-FFF2-40B4-BE49-F238E27FC236}">
              <a16:creationId xmlns:a16="http://schemas.microsoft.com/office/drawing/2014/main" id="{00000000-0008-0000-0400-0000EC060000}"/>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331"/>
    <xdr:sp macro="" textlink="">
      <xdr:nvSpPr>
        <xdr:cNvPr id="1773" name="Text Box 15">
          <a:extLst>
            <a:ext uri="{FF2B5EF4-FFF2-40B4-BE49-F238E27FC236}">
              <a16:creationId xmlns:a16="http://schemas.microsoft.com/office/drawing/2014/main" id="{00000000-0008-0000-0400-0000ED060000}"/>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213632"/>
    <xdr:sp macro="" textlink="">
      <xdr:nvSpPr>
        <xdr:cNvPr id="1774" name="Text Box 15">
          <a:extLst>
            <a:ext uri="{FF2B5EF4-FFF2-40B4-BE49-F238E27FC236}">
              <a16:creationId xmlns:a16="http://schemas.microsoft.com/office/drawing/2014/main" id="{00000000-0008-0000-0400-0000EE060000}"/>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5" name="Text Box 16">
          <a:extLst>
            <a:ext uri="{FF2B5EF4-FFF2-40B4-BE49-F238E27FC236}">
              <a16:creationId xmlns:a16="http://schemas.microsoft.com/office/drawing/2014/main" id="{00000000-0008-0000-0400-0000EF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6" name="Text Box 17">
          <a:extLst>
            <a:ext uri="{FF2B5EF4-FFF2-40B4-BE49-F238E27FC236}">
              <a16:creationId xmlns:a16="http://schemas.microsoft.com/office/drawing/2014/main" id="{00000000-0008-0000-0400-0000F0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7" name="Text Box 18">
          <a:extLst>
            <a:ext uri="{FF2B5EF4-FFF2-40B4-BE49-F238E27FC236}">
              <a16:creationId xmlns:a16="http://schemas.microsoft.com/office/drawing/2014/main" id="{00000000-0008-0000-0400-0000F1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8" name="Text Box 19">
          <a:extLst>
            <a:ext uri="{FF2B5EF4-FFF2-40B4-BE49-F238E27FC236}">
              <a16:creationId xmlns:a16="http://schemas.microsoft.com/office/drawing/2014/main" id="{00000000-0008-0000-0400-0000F2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79" name="Text Box 16">
          <a:extLst>
            <a:ext uri="{FF2B5EF4-FFF2-40B4-BE49-F238E27FC236}">
              <a16:creationId xmlns:a16="http://schemas.microsoft.com/office/drawing/2014/main" id="{00000000-0008-0000-0400-0000F3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80" name="Text Box 17">
          <a:extLst>
            <a:ext uri="{FF2B5EF4-FFF2-40B4-BE49-F238E27FC236}">
              <a16:creationId xmlns:a16="http://schemas.microsoft.com/office/drawing/2014/main" id="{00000000-0008-0000-0400-0000F4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81" name="Text Box 18">
          <a:extLst>
            <a:ext uri="{FF2B5EF4-FFF2-40B4-BE49-F238E27FC236}">
              <a16:creationId xmlns:a16="http://schemas.microsoft.com/office/drawing/2014/main" id="{00000000-0008-0000-0400-0000F5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82" name="Text Box 19">
          <a:extLst>
            <a:ext uri="{FF2B5EF4-FFF2-40B4-BE49-F238E27FC236}">
              <a16:creationId xmlns:a16="http://schemas.microsoft.com/office/drawing/2014/main" id="{00000000-0008-0000-0400-0000F6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3" name="Text Box 16">
          <a:extLst>
            <a:ext uri="{FF2B5EF4-FFF2-40B4-BE49-F238E27FC236}">
              <a16:creationId xmlns:a16="http://schemas.microsoft.com/office/drawing/2014/main" id="{00000000-0008-0000-0400-0000F7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4" name="Text Box 17">
          <a:extLst>
            <a:ext uri="{FF2B5EF4-FFF2-40B4-BE49-F238E27FC236}">
              <a16:creationId xmlns:a16="http://schemas.microsoft.com/office/drawing/2014/main" id="{00000000-0008-0000-0400-0000F8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5" name="Text Box 18">
          <a:extLst>
            <a:ext uri="{FF2B5EF4-FFF2-40B4-BE49-F238E27FC236}">
              <a16:creationId xmlns:a16="http://schemas.microsoft.com/office/drawing/2014/main" id="{00000000-0008-0000-0400-0000F9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6" name="Text Box 19">
          <a:extLst>
            <a:ext uri="{FF2B5EF4-FFF2-40B4-BE49-F238E27FC236}">
              <a16:creationId xmlns:a16="http://schemas.microsoft.com/office/drawing/2014/main" id="{00000000-0008-0000-0400-0000FA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87" name="Text Box 16">
          <a:extLst>
            <a:ext uri="{FF2B5EF4-FFF2-40B4-BE49-F238E27FC236}">
              <a16:creationId xmlns:a16="http://schemas.microsoft.com/office/drawing/2014/main" id="{00000000-0008-0000-0400-0000FB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88" name="Text Box 17">
          <a:extLst>
            <a:ext uri="{FF2B5EF4-FFF2-40B4-BE49-F238E27FC236}">
              <a16:creationId xmlns:a16="http://schemas.microsoft.com/office/drawing/2014/main" id="{00000000-0008-0000-0400-0000FC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89" name="Text Box 18">
          <a:extLst>
            <a:ext uri="{FF2B5EF4-FFF2-40B4-BE49-F238E27FC236}">
              <a16:creationId xmlns:a16="http://schemas.microsoft.com/office/drawing/2014/main" id="{00000000-0008-0000-0400-0000FD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90" name="Text Box 19">
          <a:extLst>
            <a:ext uri="{FF2B5EF4-FFF2-40B4-BE49-F238E27FC236}">
              <a16:creationId xmlns:a16="http://schemas.microsoft.com/office/drawing/2014/main" id="{00000000-0008-0000-0400-0000FE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91" name="Text Box 16">
          <a:extLst>
            <a:ext uri="{FF2B5EF4-FFF2-40B4-BE49-F238E27FC236}">
              <a16:creationId xmlns:a16="http://schemas.microsoft.com/office/drawing/2014/main" id="{00000000-0008-0000-0400-0000FF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92" name="Text Box 17">
          <a:extLst>
            <a:ext uri="{FF2B5EF4-FFF2-40B4-BE49-F238E27FC236}">
              <a16:creationId xmlns:a16="http://schemas.microsoft.com/office/drawing/2014/main" id="{00000000-0008-0000-0400-000000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93" name="Text Box 18">
          <a:extLst>
            <a:ext uri="{FF2B5EF4-FFF2-40B4-BE49-F238E27FC236}">
              <a16:creationId xmlns:a16="http://schemas.microsoft.com/office/drawing/2014/main" id="{00000000-0008-0000-0400-000001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4" name="Text Box 16">
          <a:extLst>
            <a:ext uri="{FF2B5EF4-FFF2-40B4-BE49-F238E27FC236}">
              <a16:creationId xmlns:a16="http://schemas.microsoft.com/office/drawing/2014/main" id="{00000000-0008-0000-0400-000002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5" name="Text Box 17">
          <a:extLst>
            <a:ext uri="{FF2B5EF4-FFF2-40B4-BE49-F238E27FC236}">
              <a16:creationId xmlns:a16="http://schemas.microsoft.com/office/drawing/2014/main" id="{00000000-0008-0000-0400-000003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6" name="Text Box 18">
          <a:extLst>
            <a:ext uri="{FF2B5EF4-FFF2-40B4-BE49-F238E27FC236}">
              <a16:creationId xmlns:a16="http://schemas.microsoft.com/office/drawing/2014/main" id="{00000000-0008-0000-0400-000004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7" name="Text Box 19">
          <a:extLst>
            <a:ext uri="{FF2B5EF4-FFF2-40B4-BE49-F238E27FC236}">
              <a16:creationId xmlns:a16="http://schemas.microsoft.com/office/drawing/2014/main" id="{00000000-0008-0000-0400-000005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8" name="Text Box 16">
          <a:extLst>
            <a:ext uri="{FF2B5EF4-FFF2-40B4-BE49-F238E27FC236}">
              <a16:creationId xmlns:a16="http://schemas.microsoft.com/office/drawing/2014/main" id="{00000000-0008-0000-0400-000006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9" name="Text Box 17">
          <a:extLst>
            <a:ext uri="{FF2B5EF4-FFF2-40B4-BE49-F238E27FC236}">
              <a16:creationId xmlns:a16="http://schemas.microsoft.com/office/drawing/2014/main" id="{00000000-0008-0000-0400-000007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800" name="Text Box 18">
          <a:extLst>
            <a:ext uri="{FF2B5EF4-FFF2-40B4-BE49-F238E27FC236}">
              <a16:creationId xmlns:a16="http://schemas.microsoft.com/office/drawing/2014/main" id="{00000000-0008-0000-0400-000008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801" name="Text Box 19">
          <a:extLst>
            <a:ext uri="{FF2B5EF4-FFF2-40B4-BE49-F238E27FC236}">
              <a16:creationId xmlns:a16="http://schemas.microsoft.com/office/drawing/2014/main" id="{00000000-0008-0000-0400-000009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2" name="Text Box 16">
          <a:extLst>
            <a:ext uri="{FF2B5EF4-FFF2-40B4-BE49-F238E27FC236}">
              <a16:creationId xmlns:a16="http://schemas.microsoft.com/office/drawing/2014/main" id="{00000000-0008-0000-0400-00000A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3" name="Text Box 17">
          <a:extLst>
            <a:ext uri="{FF2B5EF4-FFF2-40B4-BE49-F238E27FC236}">
              <a16:creationId xmlns:a16="http://schemas.microsoft.com/office/drawing/2014/main" id="{00000000-0008-0000-0400-00000B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4" name="Text Box 18">
          <a:extLst>
            <a:ext uri="{FF2B5EF4-FFF2-40B4-BE49-F238E27FC236}">
              <a16:creationId xmlns:a16="http://schemas.microsoft.com/office/drawing/2014/main" id="{00000000-0008-0000-0400-00000C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5" name="Text Box 19">
          <a:extLst>
            <a:ext uri="{FF2B5EF4-FFF2-40B4-BE49-F238E27FC236}">
              <a16:creationId xmlns:a16="http://schemas.microsoft.com/office/drawing/2014/main" id="{00000000-0008-0000-0400-00000D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61691"/>
    <xdr:sp macro="" textlink="">
      <xdr:nvSpPr>
        <xdr:cNvPr id="1806" name="Text Box 15">
          <a:extLst>
            <a:ext uri="{FF2B5EF4-FFF2-40B4-BE49-F238E27FC236}">
              <a16:creationId xmlns:a16="http://schemas.microsoft.com/office/drawing/2014/main" id="{00000000-0008-0000-0400-00000E070000}"/>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07" name="Text Box 16">
          <a:extLst>
            <a:ext uri="{FF2B5EF4-FFF2-40B4-BE49-F238E27FC236}">
              <a16:creationId xmlns:a16="http://schemas.microsoft.com/office/drawing/2014/main" id="{00000000-0008-0000-0400-00000F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08" name="Text Box 17">
          <a:extLst>
            <a:ext uri="{FF2B5EF4-FFF2-40B4-BE49-F238E27FC236}">
              <a16:creationId xmlns:a16="http://schemas.microsoft.com/office/drawing/2014/main" id="{00000000-0008-0000-0400-000010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09" name="Text Box 18">
          <a:extLst>
            <a:ext uri="{FF2B5EF4-FFF2-40B4-BE49-F238E27FC236}">
              <a16:creationId xmlns:a16="http://schemas.microsoft.com/office/drawing/2014/main" id="{00000000-0008-0000-0400-000011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10" name="Text Box 19">
          <a:extLst>
            <a:ext uri="{FF2B5EF4-FFF2-40B4-BE49-F238E27FC236}">
              <a16:creationId xmlns:a16="http://schemas.microsoft.com/office/drawing/2014/main" id="{00000000-0008-0000-0400-000012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1811" name="Text Box 15">
          <a:extLst>
            <a:ext uri="{FF2B5EF4-FFF2-40B4-BE49-F238E27FC236}">
              <a16:creationId xmlns:a16="http://schemas.microsoft.com/office/drawing/2014/main" id="{00000000-0008-0000-0400-000013070000}"/>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2" name="Text Box 16">
          <a:extLst>
            <a:ext uri="{FF2B5EF4-FFF2-40B4-BE49-F238E27FC236}">
              <a16:creationId xmlns:a16="http://schemas.microsoft.com/office/drawing/2014/main" id="{00000000-0008-0000-0400-000014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3" name="Text Box 17">
          <a:extLst>
            <a:ext uri="{FF2B5EF4-FFF2-40B4-BE49-F238E27FC236}">
              <a16:creationId xmlns:a16="http://schemas.microsoft.com/office/drawing/2014/main" id="{00000000-0008-0000-0400-000015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4" name="Text Box 18">
          <a:extLst>
            <a:ext uri="{FF2B5EF4-FFF2-40B4-BE49-F238E27FC236}">
              <a16:creationId xmlns:a16="http://schemas.microsoft.com/office/drawing/2014/main" id="{00000000-0008-0000-0400-000016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5" name="Text Box 19">
          <a:extLst>
            <a:ext uri="{FF2B5EF4-FFF2-40B4-BE49-F238E27FC236}">
              <a16:creationId xmlns:a16="http://schemas.microsoft.com/office/drawing/2014/main" id="{00000000-0008-0000-0400-000017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504825</xdr:rowOff>
    </xdr:from>
    <xdr:ext cx="95250" cy="442269"/>
    <xdr:sp macro="" textlink="">
      <xdr:nvSpPr>
        <xdr:cNvPr id="1816" name="Text Box 15">
          <a:extLst>
            <a:ext uri="{FF2B5EF4-FFF2-40B4-BE49-F238E27FC236}">
              <a16:creationId xmlns:a16="http://schemas.microsoft.com/office/drawing/2014/main" id="{00000000-0008-0000-0400-000018070000}"/>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1817" name="Text Box 15">
          <a:extLst>
            <a:ext uri="{FF2B5EF4-FFF2-40B4-BE49-F238E27FC236}">
              <a16:creationId xmlns:a16="http://schemas.microsoft.com/office/drawing/2014/main" id="{00000000-0008-0000-0400-000019070000}"/>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18" name="Text Box 16">
          <a:extLst>
            <a:ext uri="{FF2B5EF4-FFF2-40B4-BE49-F238E27FC236}">
              <a16:creationId xmlns:a16="http://schemas.microsoft.com/office/drawing/2014/main" id="{00000000-0008-0000-0400-00001A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19" name="Text Box 17">
          <a:extLst>
            <a:ext uri="{FF2B5EF4-FFF2-40B4-BE49-F238E27FC236}">
              <a16:creationId xmlns:a16="http://schemas.microsoft.com/office/drawing/2014/main" id="{00000000-0008-0000-0400-00001B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20" name="Text Box 18">
          <a:extLst>
            <a:ext uri="{FF2B5EF4-FFF2-40B4-BE49-F238E27FC236}">
              <a16:creationId xmlns:a16="http://schemas.microsoft.com/office/drawing/2014/main" id="{00000000-0008-0000-0400-00001C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21" name="Text Box 19">
          <a:extLst>
            <a:ext uri="{FF2B5EF4-FFF2-40B4-BE49-F238E27FC236}">
              <a16:creationId xmlns:a16="http://schemas.microsoft.com/office/drawing/2014/main" id="{00000000-0008-0000-0400-00001D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213632"/>
    <xdr:sp macro="" textlink="">
      <xdr:nvSpPr>
        <xdr:cNvPr id="1822" name="Text Box 15">
          <a:extLst>
            <a:ext uri="{FF2B5EF4-FFF2-40B4-BE49-F238E27FC236}">
              <a16:creationId xmlns:a16="http://schemas.microsoft.com/office/drawing/2014/main" id="{00000000-0008-0000-0400-00001E070000}"/>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331"/>
    <xdr:sp macro="" textlink="">
      <xdr:nvSpPr>
        <xdr:cNvPr id="1823" name="Text Box 15">
          <a:extLst>
            <a:ext uri="{FF2B5EF4-FFF2-40B4-BE49-F238E27FC236}">
              <a16:creationId xmlns:a16="http://schemas.microsoft.com/office/drawing/2014/main" id="{00000000-0008-0000-0400-00001F070000}"/>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1824" name="Text Box 15">
          <a:extLst>
            <a:ext uri="{FF2B5EF4-FFF2-40B4-BE49-F238E27FC236}">
              <a16:creationId xmlns:a16="http://schemas.microsoft.com/office/drawing/2014/main" id="{00000000-0008-0000-0400-000020070000}"/>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25" name="Text Box 16">
          <a:extLst>
            <a:ext uri="{FF2B5EF4-FFF2-40B4-BE49-F238E27FC236}">
              <a16:creationId xmlns:a16="http://schemas.microsoft.com/office/drawing/2014/main" id="{00000000-0008-0000-0400-000021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26" name="Text Box 17">
          <a:extLst>
            <a:ext uri="{FF2B5EF4-FFF2-40B4-BE49-F238E27FC236}">
              <a16:creationId xmlns:a16="http://schemas.microsoft.com/office/drawing/2014/main" id="{00000000-0008-0000-0400-000022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27" name="Text Box 18">
          <a:extLst>
            <a:ext uri="{FF2B5EF4-FFF2-40B4-BE49-F238E27FC236}">
              <a16:creationId xmlns:a16="http://schemas.microsoft.com/office/drawing/2014/main" id="{00000000-0008-0000-0400-000023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213632"/>
    <xdr:sp macro="" textlink="">
      <xdr:nvSpPr>
        <xdr:cNvPr id="1828" name="Text Box 15">
          <a:extLst>
            <a:ext uri="{FF2B5EF4-FFF2-40B4-BE49-F238E27FC236}">
              <a16:creationId xmlns:a16="http://schemas.microsoft.com/office/drawing/2014/main" id="{00000000-0008-0000-0400-000024070000}"/>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29" name="Text Box 16">
          <a:extLst>
            <a:ext uri="{FF2B5EF4-FFF2-40B4-BE49-F238E27FC236}">
              <a16:creationId xmlns:a16="http://schemas.microsoft.com/office/drawing/2014/main" id="{00000000-0008-0000-0400-000025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0" name="Text Box 17">
          <a:extLst>
            <a:ext uri="{FF2B5EF4-FFF2-40B4-BE49-F238E27FC236}">
              <a16:creationId xmlns:a16="http://schemas.microsoft.com/office/drawing/2014/main" id="{00000000-0008-0000-0400-000026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1" name="Text Box 18">
          <a:extLst>
            <a:ext uri="{FF2B5EF4-FFF2-40B4-BE49-F238E27FC236}">
              <a16:creationId xmlns:a16="http://schemas.microsoft.com/office/drawing/2014/main" id="{00000000-0008-0000-0400-000027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2" name="Text Box 19">
          <a:extLst>
            <a:ext uri="{FF2B5EF4-FFF2-40B4-BE49-F238E27FC236}">
              <a16:creationId xmlns:a16="http://schemas.microsoft.com/office/drawing/2014/main" id="{00000000-0008-0000-0400-000028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3" name="Text Box 16">
          <a:extLst>
            <a:ext uri="{FF2B5EF4-FFF2-40B4-BE49-F238E27FC236}">
              <a16:creationId xmlns:a16="http://schemas.microsoft.com/office/drawing/2014/main" id="{00000000-0008-0000-0400-000029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4" name="Text Box 17">
          <a:extLst>
            <a:ext uri="{FF2B5EF4-FFF2-40B4-BE49-F238E27FC236}">
              <a16:creationId xmlns:a16="http://schemas.microsoft.com/office/drawing/2014/main" id="{00000000-0008-0000-0400-00002A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5" name="Text Box 18">
          <a:extLst>
            <a:ext uri="{FF2B5EF4-FFF2-40B4-BE49-F238E27FC236}">
              <a16:creationId xmlns:a16="http://schemas.microsoft.com/office/drawing/2014/main" id="{00000000-0008-0000-0400-00002B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6" name="Text Box 19">
          <a:extLst>
            <a:ext uri="{FF2B5EF4-FFF2-40B4-BE49-F238E27FC236}">
              <a16:creationId xmlns:a16="http://schemas.microsoft.com/office/drawing/2014/main" id="{00000000-0008-0000-0400-00002C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37" name="Text Box 16">
          <a:extLst>
            <a:ext uri="{FF2B5EF4-FFF2-40B4-BE49-F238E27FC236}">
              <a16:creationId xmlns:a16="http://schemas.microsoft.com/office/drawing/2014/main" id="{00000000-0008-0000-0400-00002D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38" name="Text Box 17">
          <a:extLst>
            <a:ext uri="{FF2B5EF4-FFF2-40B4-BE49-F238E27FC236}">
              <a16:creationId xmlns:a16="http://schemas.microsoft.com/office/drawing/2014/main" id="{00000000-0008-0000-0400-00002E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39" name="Text Box 18">
          <a:extLst>
            <a:ext uri="{FF2B5EF4-FFF2-40B4-BE49-F238E27FC236}">
              <a16:creationId xmlns:a16="http://schemas.microsoft.com/office/drawing/2014/main" id="{00000000-0008-0000-0400-00002F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40" name="Text Box 19">
          <a:extLst>
            <a:ext uri="{FF2B5EF4-FFF2-40B4-BE49-F238E27FC236}">
              <a16:creationId xmlns:a16="http://schemas.microsoft.com/office/drawing/2014/main" id="{00000000-0008-0000-0400-000030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1" name="Text Box 16">
          <a:extLst>
            <a:ext uri="{FF2B5EF4-FFF2-40B4-BE49-F238E27FC236}">
              <a16:creationId xmlns:a16="http://schemas.microsoft.com/office/drawing/2014/main" id="{00000000-0008-0000-0400-000031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2" name="Text Box 17">
          <a:extLst>
            <a:ext uri="{FF2B5EF4-FFF2-40B4-BE49-F238E27FC236}">
              <a16:creationId xmlns:a16="http://schemas.microsoft.com/office/drawing/2014/main" id="{00000000-0008-0000-0400-000032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3" name="Text Box 18">
          <a:extLst>
            <a:ext uri="{FF2B5EF4-FFF2-40B4-BE49-F238E27FC236}">
              <a16:creationId xmlns:a16="http://schemas.microsoft.com/office/drawing/2014/main" id="{00000000-0008-0000-0400-000033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4" name="Text Box 19">
          <a:extLst>
            <a:ext uri="{FF2B5EF4-FFF2-40B4-BE49-F238E27FC236}">
              <a16:creationId xmlns:a16="http://schemas.microsoft.com/office/drawing/2014/main" id="{00000000-0008-0000-0400-000034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5" name="Text Box 16">
          <a:extLst>
            <a:ext uri="{FF2B5EF4-FFF2-40B4-BE49-F238E27FC236}">
              <a16:creationId xmlns:a16="http://schemas.microsoft.com/office/drawing/2014/main" id="{00000000-0008-0000-0400-000035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6" name="Text Box 17">
          <a:extLst>
            <a:ext uri="{FF2B5EF4-FFF2-40B4-BE49-F238E27FC236}">
              <a16:creationId xmlns:a16="http://schemas.microsoft.com/office/drawing/2014/main" id="{00000000-0008-0000-0400-000036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7" name="Text Box 18">
          <a:extLst>
            <a:ext uri="{FF2B5EF4-FFF2-40B4-BE49-F238E27FC236}">
              <a16:creationId xmlns:a16="http://schemas.microsoft.com/office/drawing/2014/main" id="{00000000-0008-0000-0400-000037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8" name="Text Box 19">
          <a:extLst>
            <a:ext uri="{FF2B5EF4-FFF2-40B4-BE49-F238E27FC236}">
              <a16:creationId xmlns:a16="http://schemas.microsoft.com/office/drawing/2014/main" id="{00000000-0008-0000-0400-000038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1849" name="Text Box 15">
          <a:extLst>
            <a:ext uri="{FF2B5EF4-FFF2-40B4-BE49-F238E27FC236}">
              <a16:creationId xmlns:a16="http://schemas.microsoft.com/office/drawing/2014/main" id="{00000000-0008-0000-0400-000039070000}"/>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0" name="Text Box 16">
          <a:extLst>
            <a:ext uri="{FF2B5EF4-FFF2-40B4-BE49-F238E27FC236}">
              <a16:creationId xmlns:a16="http://schemas.microsoft.com/office/drawing/2014/main" id="{00000000-0008-0000-0400-00003A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1" name="Text Box 17">
          <a:extLst>
            <a:ext uri="{FF2B5EF4-FFF2-40B4-BE49-F238E27FC236}">
              <a16:creationId xmlns:a16="http://schemas.microsoft.com/office/drawing/2014/main" id="{00000000-0008-0000-0400-00003B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2" name="Text Box 18">
          <a:extLst>
            <a:ext uri="{FF2B5EF4-FFF2-40B4-BE49-F238E27FC236}">
              <a16:creationId xmlns:a16="http://schemas.microsoft.com/office/drawing/2014/main" id="{00000000-0008-0000-0400-00003C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3" name="Text Box 19">
          <a:extLst>
            <a:ext uri="{FF2B5EF4-FFF2-40B4-BE49-F238E27FC236}">
              <a16:creationId xmlns:a16="http://schemas.microsoft.com/office/drawing/2014/main" id="{00000000-0008-0000-0400-00003D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504825</xdr:rowOff>
    </xdr:from>
    <xdr:ext cx="95250" cy="442269"/>
    <xdr:sp macro="" textlink="">
      <xdr:nvSpPr>
        <xdr:cNvPr id="1854" name="Text Box 15">
          <a:extLst>
            <a:ext uri="{FF2B5EF4-FFF2-40B4-BE49-F238E27FC236}">
              <a16:creationId xmlns:a16="http://schemas.microsoft.com/office/drawing/2014/main" id="{00000000-0008-0000-0400-00003E07000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55" name="Text Box 16">
          <a:extLst>
            <a:ext uri="{FF2B5EF4-FFF2-40B4-BE49-F238E27FC236}">
              <a16:creationId xmlns:a16="http://schemas.microsoft.com/office/drawing/2014/main" id="{00000000-0008-0000-0400-00003F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56" name="Text Box 17">
          <a:extLst>
            <a:ext uri="{FF2B5EF4-FFF2-40B4-BE49-F238E27FC236}">
              <a16:creationId xmlns:a16="http://schemas.microsoft.com/office/drawing/2014/main" id="{00000000-0008-0000-0400-000040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57" name="Text Box 18">
          <a:extLst>
            <a:ext uri="{FF2B5EF4-FFF2-40B4-BE49-F238E27FC236}">
              <a16:creationId xmlns:a16="http://schemas.microsoft.com/office/drawing/2014/main" id="{00000000-0008-0000-0400-000041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58" name="Text Box 16">
          <a:extLst>
            <a:ext uri="{FF2B5EF4-FFF2-40B4-BE49-F238E27FC236}">
              <a16:creationId xmlns:a16="http://schemas.microsoft.com/office/drawing/2014/main" id="{00000000-0008-0000-0400-000042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59" name="Text Box 17">
          <a:extLst>
            <a:ext uri="{FF2B5EF4-FFF2-40B4-BE49-F238E27FC236}">
              <a16:creationId xmlns:a16="http://schemas.microsoft.com/office/drawing/2014/main" id="{00000000-0008-0000-0400-000043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0" name="Text Box 18">
          <a:extLst>
            <a:ext uri="{FF2B5EF4-FFF2-40B4-BE49-F238E27FC236}">
              <a16:creationId xmlns:a16="http://schemas.microsoft.com/office/drawing/2014/main" id="{00000000-0008-0000-0400-000044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1" name="Text Box 19">
          <a:extLst>
            <a:ext uri="{FF2B5EF4-FFF2-40B4-BE49-F238E27FC236}">
              <a16:creationId xmlns:a16="http://schemas.microsoft.com/office/drawing/2014/main" id="{00000000-0008-0000-0400-000045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2" name="Text Box 16">
          <a:extLst>
            <a:ext uri="{FF2B5EF4-FFF2-40B4-BE49-F238E27FC236}">
              <a16:creationId xmlns:a16="http://schemas.microsoft.com/office/drawing/2014/main" id="{00000000-0008-0000-0400-000046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3" name="Text Box 17">
          <a:extLst>
            <a:ext uri="{FF2B5EF4-FFF2-40B4-BE49-F238E27FC236}">
              <a16:creationId xmlns:a16="http://schemas.microsoft.com/office/drawing/2014/main" id="{00000000-0008-0000-0400-000047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4" name="Text Box 18">
          <a:extLst>
            <a:ext uri="{FF2B5EF4-FFF2-40B4-BE49-F238E27FC236}">
              <a16:creationId xmlns:a16="http://schemas.microsoft.com/office/drawing/2014/main" id="{00000000-0008-0000-0400-000048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5" name="Text Box 19">
          <a:extLst>
            <a:ext uri="{FF2B5EF4-FFF2-40B4-BE49-F238E27FC236}">
              <a16:creationId xmlns:a16="http://schemas.microsoft.com/office/drawing/2014/main" id="{00000000-0008-0000-0400-000049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8496"/>
    <xdr:sp macro="" textlink="">
      <xdr:nvSpPr>
        <xdr:cNvPr id="1866" name="Text Box 15">
          <a:extLst>
            <a:ext uri="{FF2B5EF4-FFF2-40B4-BE49-F238E27FC236}">
              <a16:creationId xmlns:a16="http://schemas.microsoft.com/office/drawing/2014/main" id="{00000000-0008-0000-0400-00004A070000}"/>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1867" name="Text Box 15">
          <a:extLst>
            <a:ext uri="{FF2B5EF4-FFF2-40B4-BE49-F238E27FC236}">
              <a16:creationId xmlns:a16="http://schemas.microsoft.com/office/drawing/2014/main" id="{00000000-0008-0000-0400-00004B070000}"/>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504825</xdr:rowOff>
    </xdr:from>
    <xdr:ext cx="95250" cy="442269"/>
    <xdr:sp macro="" textlink="">
      <xdr:nvSpPr>
        <xdr:cNvPr id="1868" name="Text Box 15">
          <a:extLst>
            <a:ext uri="{FF2B5EF4-FFF2-40B4-BE49-F238E27FC236}">
              <a16:creationId xmlns:a16="http://schemas.microsoft.com/office/drawing/2014/main" id="{00000000-0008-0000-0400-00004C070000}"/>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213632"/>
    <xdr:sp macro="" textlink="">
      <xdr:nvSpPr>
        <xdr:cNvPr id="1869" name="Text Box 15">
          <a:extLst>
            <a:ext uri="{FF2B5EF4-FFF2-40B4-BE49-F238E27FC236}">
              <a16:creationId xmlns:a16="http://schemas.microsoft.com/office/drawing/2014/main" id="{00000000-0008-0000-0400-00004D070000}"/>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331"/>
    <xdr:sp macro="" textlink="">
      <xdr:nvSpPr>
        <xdr:cNvPr id="1870" name="Text Box 15">
          <a:extLst>
            <a:ext uri="{FF2B5EF4-FFF2-40B4-BE49-F238E27FC236}">
              <a16:creationId xmlns:a16="http://schemas.microsoft.com/office/drawing/2014/main" id="{00000000-0008-0000-0400-00004E070000}"/>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213632"/>
    <xdr:sp macro="" textlink="">
      <xdr:nvSpPr>
        <xdr:cNvPr id="1871" name="Text Box 15">
          <a:extLst>
            <a:ext uri="{FF2B5EF4-FFF2-40B4-BE49-F238E27FC236}">
              <a16:creationId xmlns:a16="http://schemas.microsoft.com/office/drawing/2014/main" id="{00000000-0008-0000-0400-00004F070000}"/>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2" name="Text Box 16">
          <a:extLst>
            <a:ext uri="{FF2B5EF4-FFF2-40B4-BE49-F238E27FC236}">
              <a16:creationId xmlns:a16="http://schemas.microsoft.com/office/drawing/2014/main" id="{00000000-0008-0000-0400-000050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3" name="Text Box 17">
          <a:extLst>
            <a:ext uri="{FF2B5EF4-FFF2-40B4-BE49-F238E27FC236}">
              <a16:creationId xmlns:a16="http://schemas.microsoft.com/office/drawing/2014/main" id="{00000000-0008-0000-0400-000051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4" name="Text Box 18">
          <a:extLst>
            <a:ext uri="{FF2B5EF4-FFF2-40B4-BE49-F238E27FC236}">
              <a16:creationId xmlns:a16="http://schemas.microsoft.com/office/drawing/2014/main" id="{00000000-0008-0000-0400-000052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5" name="Text Box 19">
          <a:extLst>
            <a:ext uri="{FF2B5EF4-FFF2-40B4-BE49-F238E27FC236}">
              <a16:creationId xmlns:a16="http://schemas.microsoft.com/office/drawing/2014/main" id="{00000000-0008-0000-0400-000053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6" name="Text Box 16">
          <a:extLst>
            <a:ext uri="{FF2B5EF4-FFF2-40B4-BE49-F238E27FC236}">
              <a16:creationId xmlns:a16="http://schemas.microsoft.com/office/drawing/2014/main" id="{00000000-0008-0000-0400-000054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7" name="Text Box 17">
          <a:extLst>
            <a:ext uri="{FF2B5EF4-FFF2-40B4-BE49-F238E27FC236}">
              <a16:creationId xmlns:a16="http://schemas.microsoft.com/office/drawing/2014/main" id="{00000000-0008-0000-0400-000055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8" name="Text Box 18">
          <a:extLst>
            <a:ext uri="{FF2B5EF4-FFF2-40B4-BE49-F238E27FC236}">
              <a16:creationId xmlns:a16="http://schemas.microsoft.com/office/drawing/2014/main" id="{00000000-0008-0000-0400-000056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9" name="Text Box 19">
          <a:extLst>
            <a:ext uri="{FF2B5EF4-FFF2-40B4-BE49-F238E27FC236}">
              <a16:creationId xmlns:a16="http://schemas.microsoft.com/office/drawing/2014/main" id="{00000000-0008-0000-0400-000057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0" name="Text Box 16">
          <a:extLst>
            <a:ext uri="{FF2B5EF4-FFF2-40B4-BE49-F238E27FC236}">
              <a16:creationId xmlns:a16="http://schemas.microsoft.com/office/drawing/2014/main" id="{00000000-0008-0000-0400-000058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1" name="Text Box 17">
          <a:extLst>
            <a:ext uri="{FF2B5EF4-FFF2-40B4-BE49-F238E27FC236}">
              <a16:creationId xmlns:a16="http://schemas.microsoft.com/office/drawing/2014/main" id="{00000000-0008-0000-0400-000059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2" name="Text Box 18">
          <a:extLst>
            <a:ext uri="{FF2B5EF4-FFF2-40B4-BE49-F238E27FC236}">
              <a16:creationId xmlns:a16="http://schemas.microsoft.com/office/drawing/2014/main" id="{00000000-0008-0000-0400-00005A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3" name="Text Box 19">
          <a:extLst>
            <a:ext uri="{FF2B5EF4-FFF2-40B4-BE49-F238E27FC236}">
              <a16:creationId xmlns:a16="http://schemas.microsoft.com/office/drawing/2014/main" id="{00000000-0008-0000-0400-00005B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1884" name="Text Box 15">
          <a:extLst>
            <a:ext uri="{FF2B5EF4-FFF2-40B4-BE49-F238E27FC236}">
              <a16:creationId xmlns:a16="http://schemas.microsoft.com/office/drawing/2014/main" id="{00000000-0008-0000-0400-00005C070000}"/>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5" name="Text Box 16">
          <a:extLst>
            <a:ext uri="{FF2B5EF4-FFF2-40B4-BE49-F238E27FC236}">
              <a16:creationId xmlns:a16="http://schemas.microsoft.com/office/drawing/2014/main" id="{00000000-0008-0000-0400-00005D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6" name="Text Box 17">
          <a:extLst>
            <a:ext uri="{FF2B5EF4-FFF2-40B4-BE49-F238E27FC236}">
              <a16:creationId xmlns:a16="http://schemas.microsoft.com/office/drawing/2014/main" id="{00000000-0008-0000-0400-00005E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7" name="Text Box 18">
          <a:extLst>
            <a:ext uri="{FF2B5EF4-FFF2-40B4-BE49-F238E27FC236}">
              <a16:creationId xmlns:a16="http://schemas.microsoft.com/office/drawing/2014/main" id="{00000000-0008-0000-0400-00005F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8" name="Text Box 19">
          <a:extLst>
            <a:ext uri="{FF2B5EF4-FFF2-40B4-BE49-F238E27FC236}">
              <a16:creationId xmlns:a16="http://schemas.microsoft.com/office/drawing/2014/main" id="{00000000-0008-0000-0400-000060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1889" name="Text Box 15">
          <a:extLst>
            <a:ext uri="{FF2B5EF4-FFF2-40B4-BE49-F238E27FC236}">
              <a16:creationId xmlns:a16="http://schemas.microsoft.com/office/drawing/2014/main" id="{00000000-0008-0000-0400-000061070000}"/>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90" name="Text Box 16">
          <a:extLst>
            <a:ext uri="{FF2B5EF4-FFF2-40B4-BE49-F238E27FC236}">
              <a16:creationId xmlns:a16="http://schemas.microsoft.com/office/drawing/2014/main" id="{00000000-0008-0000-0400-000062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91" name="Text Box 17">
          <a:extLst>
            <a:ext uri="{FF2B5EF4-FFF2-40B4-BE49-F238E27FC236}">
              <a16:creationId xmlns:a16="http://schemas.microsoft.com/office/drawing/2014/main" id="{00000000-0008-0000-0400-000063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92" name="Text Box 18">
          <a:extLst>
            <a:ext uri="{FF2B5EF4-FFF2-40B4-BE49-F238E27FC236}">
              <a16:creationId xmlns:a16="http://schemas.microsoft.com/office/drawing/2014/main" id="{00000000-0008-0000-0400-000064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3" name="Text Box 16">
          <a:extLst>
            <a:ext uri="{FF2B5EF4-FFF2-40B4-BE49-F238E27FC236}">
              <a16:creationId xmlns:a16="http://schemas.microsoft.com/office/drawing/2014/main" id="{00000000-0008-0000-0400-000065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4" name="Text Box 17">
          <a:extLst>
            <a:ext uri="{FF2B5EF4-FFF2-40B4-BE49-F238E27FC236}">
              <a16:creationId xmlns:a16="http://schemas.microsoft.com/office/drawing/2014/main" id="{00000000-0008-0000-0400-000066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5" name="Text Box 18">
          <a:extLst>
            <a:ext uri="{FF2B5EF4-FFF2-40B4-BE49-F238E27FC236}">
              <a16:creationId xmlns:a16="http://schemas.microsoft.com/office/drawing/2014/main" id="{00000000-0008-0000-0400-000067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6" name="Text Box 19">
          <a:extLst>
            <a:ext uri="{FF2B5EF4-FFF2-40B4-BE49-F238E27FC236}">
              <a16:creationId xmlns:a16="http://schemas.microsoft.com/office/drawing/2014/main" id="{00000000-0008-0000-0400-000068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7" name="Text Box 16">
          <a:extLst>
            <a:ext uri="{FF2B5EF4-FFF2-40B4-BE49-F238E27FC236}">
              <a16:creationId xmlns:a16="http://schemas.microsoft.com/office/drawing/2014/main" id="{00000000-0008-0000-0400-000069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8" name="Text Box 17">
          <a:extLst>
            <a:ext uri="{FF2B5EF4-FFF2-40B4-BE49-F238E27FC236}">
              <a16:creationId xmlns:a16="http://schemas.microsoft.com/office/drawing/2014/main" id="{00000000-0008-0000-0400-00006A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9" name="Text Box 18">
          <a:extLst>
            <a:ext uri="{FF2B5EF4-FFF2-40B4-BE49-F238E27FC236}">
              <a16:creationId xmlns:a16="http://schemas.microsoft.com/office/drawing/2014/main" id="{00000000-0008-0000-0400-00006B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900" name="Text Box 19">
          <a:extLst>
            <a:ext uri="{FF2B5EF4-FFF2-40B4-BE49-F238E27FC236}">
              <a16:creationId xmlns:a16="http://schemas.microsoft.com/office/drawing/2014/main" id="{00000000-0008-0000-0400-00006C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1" name="Text Box 16">
          <a:extLst>
            <a:ext uri="{FF2B5EF4-FFF2-40B4-BE49-F238E27FC236}">
              <a16:creationId xmlns:a16="http://schemas.microsoft.com/office/drawing/2014/main" id="{00000000-0008-0000-0400-00006D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2" name="Text Box 17">
          <a:extLst>
            <a:ext uri="{FF2B5EF4-FFF2-40B4-BE49-F238E27FC236}">
              <a16:creationId xmlns:a16="http://schemas.microsoft.com/office/drawing/2014/main" id="{00000000-0008-0000-0400-00006E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3" name="Text Box 18">
          <a:extLst>
            <a:ext uri="{FF2B5EF4-FFF2-40B4-BE49-F238E27FC236}">
              <a16:creationId xmlns:a16="http://schemas.microsoft.com/office/drawing/2014/main" id="{00000000-0008-0000-0400-00006F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4" name="Text Box 19">
          <a:extLst>
            <a:ext uri="{FF2B5EF4-FFF2-40B4-BE49-F238E27FC236}">
              <a16:creationId xmlns:a16="http://schemas.microsoft.com/office/drawing/2014/main" id="{00000000-0008-0000-0400-000070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8496"/>
    <xdr:sp macro="" textlink="">
      <xdr:nvSpPr>
        <xdr:cNvPr id="1905" name="Text Box 15">
          <a:extLst>
            <a:ext uri="{FF2B5EF4-FFF2-40B4-BE49-F238E27FC236}">
              <a16:creationId xmlns:a16="http://schemas.microsoft.com/office/drawing/2014/main" id="{00000000-0008-0000-0400-000071070000}"/>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6" name="Text Box 16">
          <a:extLst>
            <a:ext uri="{FF2B5EF4-FFF2-40B4-BE49-F238E27FC236}">
              <a16:creationId xmlns:a16="http://schemas.microsoft.com/office/drawing/2014/main" id="{00000000-0008-0000-0400-000072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7" name="Text Box 17">
          <a:extLst>
            <a:ext uri="{FF2B5EF4-FFF2-40B4-BE49-F238E27FC236}">
              <a16:creationId xmlns:a16="http://schemas.microsoft.com/office/drawing/2014/main" id="{00000000-0008-0000-0400-000073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8" name="Text Box 18">
          <a:extLst>
            <a:ext uri="{FF2B5EF4-FFF2-40B4-BE49-F238E27FC236}">
              <a16:creationId xmlns:a16="http://schemas.microsoft.com/office/drawing/2014/main" id="{00000000-0008-0000-0400-000074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9" name="Text Box 19">
          <a:extLst>
            <a:ext uri="{FF2B5EF4-FFF2-40B4-BE49-F238E27FC236}">
              <a16:creationId xmlns:a16="http://schemas.microsoft.com/office/drawing/2014/main" id="{00000000-0008-0000-0400-000075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1910" name="Text Box 15">
          <a:extLst>
            <a:ext uri="{FF2B5EF4-FFF2-40B4-BE49-F238E27FC236}">
              <a16:creationId xmlns:a16="http://schemas.microsoft.com/office/drawing/2014/main" id="{00000000-0008-0000-0400-000076070000}"/>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1" name="Text Box 16">
          <a:extLst>
            <a:ext uri="{FF2B5EF4-FFF2-40B4-BE49-F238E27FC236}">
              <a16:creationId xmlns:a16="http://schemas.microsoft.com/office/drawing/2014/main" id="{00000000-0008-0000-0400-000077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2" name="Text Box 17">
          <a:extLst>
            <a:ext uri="{FF2B5EF4-FFF2-40B4-BE49-F238E27FC236}">
              <a16:creationId xmlns:a16="http://schemas.microsoft.com/office/drawing/2014/main" id="{00000000-0008-0000-0400-000078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3" name="Text Box 18">
          <a:extLst>
            <a:ext uri="{FF2B5EF4-FFF2-40B4-BE49-F238E27FC236}">
              <a16:creationId xmlns:a16="http://schemas.microsoft.com/office/drawing/2014/main" id="{00000000-0008-0000-0400-000079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4" name="Text Box 19">
          <a:extLst>
            <a:ext uri="{FF2B5EF4-FFF2-40B4-BE49-F238E27FC236}">
              <a16:creationId xmlns:a16="http://schemas.microsoft.com/office/drawing/2014/main" id="{00000000-0008-0000-0400-00007A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504825</xdr:rowOff>
    </xdr:from>
    <xdr:ext cx="95250" cy="442269"/>
    <xdr:sp macro="" textlink="">
      <xdr:nvSpPr>
        <xdr:cNvPr id="1915" name="Text Box 15">
          <a:extLst>
            <a:ext uri="{FF2B5EF4-FFF2-40B4-BE49-F238E27FC236}">
              <a16:creationId xmlns:a16="http://schemas.microsoft.com/office/drawing/2014/main" id="{00000000-0008-0000-0400-00007B070000}"/>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1916" name="Text Box 15">
          <a:extLst>
            <a:ext uri="{FF2B5EF4-FFF2-40B4-BE49-F238E27FC236}">
              <a16:creationId xmlns:a16="http://schemas.microsoft.com/office/drawing/2014/main" id="{00000000-0008-0000-0400-00007C070000}"/>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17" name="Text Box 16">
          <a:extLst>
            <a:ext uri="{FF2B5EF4-FFF2-40B4-BE49-F238E27FC236}">
              <a16:creationId xmlns:a16="http://schemas.microsoft.com/office/drawing/2014/main" id="{00000000-0008-0000-0400-00007D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18" name="Text Box 17">
          <a:extLst>
            <a:ext uri="{FF2B5EF4-FFF2-40B4-BE49-F238E27FC236}">
              <a16:creationId xmlns:a16="http://schemas.microsoft.com/office/drawing/2014/main" id="{00000000-0008-0000-0400-00007E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19" name="Text Box 18">
          <a:extLst>
            <a:ext uri="{FF2B5EF4-FFF2-40B4-BE49-F238E27FC236}">
              <a16:creationId xmlns:a16="http://schemas.microsoft.com/office/drawing/2014/main" id="{00000000-0008-0000-0400-00007F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20" name="Text Box 19">
          <a:extLst>
            <a:ext uri="{FF2B5EF4-FFF2-40B4-BE49-F238E27FC236}">
              <a16:creationId xmlns:a16="http://schemas.microsoft.com/office/drawing/2014/main" id="{00000000-0008-0000-0400-000080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213632"/>
    <xdr:sp macro="" textlink="">
      <xdr:nvSpPr>
        <xdr:cNvPr id="1921" name="Text Box 15">
          <a:extLst>
            <a:ext uri="{FF2B5EF4-FFF2-40B4-BE49-F238E27FC236}">
              <a16:creationId xmlns:a16="http://schemas.microsoft.com/office/drawing/2014/main" id="{00000000-0008-0000-0400-000081070000}"/>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331"/>
    <xdr:sp macro="" textlink="">
      <xdr:nvSpPr>
        <xdr:cNvPr id="1922" name="Text Box 15">
          <a:extLst>
            <a:ext uri="{FF2B5EF4-FFF2-40B4-BE49-F238E27FC236}">
              <a16:creationId xmlns:a16="http://schemas.microsoft.com/office/drawing/2014/main" id="{00000000-0008-0000-0400-000082070000}"/>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1923" name="Text Box 15">
          <a:extLst>
            <a:ext uri="{FF2B5EF4-FFF2-40B4-BE49-F238E27FC236}">
              <a16:creationId xmlns:a16="http://schemas.microsoft.com/office/drawing/2014/main" id="{00000000-0008-0000-0400-000083070000}"/>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24" name="Text Box 16">
          <a:extLst>
            <a:ext uri="{FF2B5EF4-FFF2-40B4-BE49-F238E27FC236}">
              <a16:creationId xmlns:a16="http://schemas.microsoft.com/office/drawing/2014/main" id="{00000000-0008-0000-0400-000084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25" name="Text Box 17">
          <a:extLst>
            <a:ext uri="{FF2B5EF4-FFF2-40B4-BE49-F238E27FC236}">
              <a16:creationId xmlns:a16="http://schemas.microsoft.com/office/drawing/2014/main" id="{00000000-0008-0000-0400-000085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26" name="Text Box 18">
          <a:extLst>
            <a:ext uri="{FF2B5EF4-FFF2-40B4-BE49-F238E27FC236}">
              <a16:creationId xmlns:a16="http://schemas.microsoft.com/office/drawing/2014/main" id="{00000000-0008-0000-0400-000086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213632"/>
    <xdr:sp macro="" textlink="">
      <xdr:nvSpPr>
        <xdr:cNvPr id="1927" name="Text Box 15">
          <a:extLst>
            <a:ext uri="{FF2B5EF4-FFF2-40B4-BE49-F238E27FC236}">
              <a16:creationId xmlns:a16="http://schemas.microsoft.com/office/drawing/2014/main" id="{00000000-0008-0000-0400-000087070000}"/>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28" name="Text Box 16">
          <a:extLst>
            <a:ext uri="{FF2B5EF4-FFF2-40B4-BE49-F238E27FC236}">
              <a16:creationId xmlns:a16="http://schemas.microsoft.com/office/drawing/2014/main" id="{00000000-0008-0000-0400-000088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29" name="Text Box 17">
          <a:extLst>
            <a:ext uri="{FF2B5EF4-FFF2-40B4-BE49-F238E27FC236}">
              <a16:creationId xmlns:a16="http://schemas.microsoft.com/office/drawing/2014/main" id="{00000000-0008-0000-0400-000089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0" name="Text Box 18">
          <a:extLst>
            <a:ext uri="{FF2B5EF4-FFF2-40B4-BE49-F238E27FC236}">
              <a16:creationId xmlns:a16="http://schemas.microsoft.com/office/drawing/2014/main" id="{00000000-0008-0000-0400-00008A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1" name="Text Box 19">
          <a:extLst>
            <a:ext uri="{FF2B5EF4-FFF2-40B4-BE49-F238E27FC236}">
              <a16:creationId xmlns:a16="http://schemas.microsoft.com/office/drawing/2014/main" id="{00000000-0008-0000-0400-00008B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2" name="Text Box 16">
          <a:extLst>
            <a:ext uri="{FF2B5EF4-FFF2-40B4-BE49-F238E27FC236}">
              <a16:creationId xmlns:a16="http://schemas.microsoft.com/office/drawing/2014/main" id="{00000000-0008-0000-0400-00008C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3" name="Text Box 17">
          <a:extLst>
            <a:ext uri="{FF2B5EF4-FFF2-40B4-BE49-F238E27FC236}">
              <a16:creationId xmlns:a16="http://schemas.microsoft.com/office/drawing/2014/main" id="{00000000-0008-0000-0400-00008D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4" name="Text Box 18">
          <a:extLst>
            <a:ext uri="{FF2B5EF4-FFF2-40B4-BE49-F238E27FC236}">
              <a16:creationId xmlns:a16="http://schemas.microsoft.com/office/drawing/2014/main" id="{00000000-0008-0000-0400-00008E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5" name="Text Box 19">
          <a:extLst>
            <a:ext uri="{FF2B5EF4-FFF2-40B4-BE49-F238E27FC236}">
              <a16:creationId xmlns:a16="http://schemas.microsoft.com/office/drawing/2014/main" id="{00000000-0008-0000-0400-00008F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6" name="Text Box 16">
          <a:extLst>
            <a:ext uri="{FF2B5EF4-FFF2-40B4-BE49-F238E27FC236}">
              <a16:creationId xmlns:a16="http://schemas.microsoft.com/office/drawing/2014/main" id="{00000000-0008-0000-0400-000090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7" name="Text Box 17">
          <a:extLst>
            <a:ext uri="{FF2B5EF4-FFF2-40B4-BE49-F238E27FC236}">
              <a16:creationId xmlns:a16="http://schemas.microsoft.com/office/drawing/2014/main" id="{00000000-0008-0000-0400-000091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8" name="Text Box 18">
          <a:extLst>
            <a:ext uri="{FF2B5EF4-FFF2-40B4-BE49-F238E27FC236}">
              <a16:creationId xmlns:a16="http://schemas.microsoft.com/office/drawing/2014/main" id="{00000000-0008-0000-0400-000092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9" name="Text Box 19">
          <a:extLst>
            <a:ext uri="{FF2B5EF4-FFF2-40B4-BE49-F238E27FC236}">
              <a16:creationId xmlns:a16="http://schemas.microsoft.com/office/drawing/2014/main" id="{00000000-0008-0000-0400-000093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0" name="Text Box 16">
          <a:extLst>
            <a:ext uri="{FF2B5EF4-FFF2-40B4-BE49-F238E27FC236}">
              <a16:creationId xmlns:a16="http://schemas.microsoft.com/office/drawing/2014/main" id="{00000000-0008-0000-0400-000094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1" name="Text Box 17">
          <a:extLst>
            <a:ext uri="{FF2B5EF4-FFF2-40B4-BE49-F238E27FC236}">
              <a16:creationId xmlns:a16="http://schemas.microsoft.com/office/drawing/2014/main" id="{00000000-0008-0000-0400-000095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2" name="Text Box 18">
          <a:extLst>
            <a:ext uri="{FF2B5EF4-FFF2-40B4-BE49-F238E27FC236}">
              <a16:creationId xmlns:a16="http://schemas.microsoft.com/office/drawing/2014/main" id="{00000000-0008-0000-0400-000096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3" name="Text Box 19">
          <a:extLst>
            <a:ext uri="{FF2B5EF4-FFF2-40B4-BE49-F238E27FC236}">
              <a16:creationId xmlns:a16="http://schemas.microsoft.com/office/drawing/2014/main" id="{00000000-0008-0000-0400-000097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4" name="Text Box 16">
          <a:extLst>
            <a:ext uri="{FF2B5EF4-FFF2-40B4-BE49-F238E27FC236}">
              <a16:creationId xmlns:a16="http://schemas.microsoft.com/office/drawing/2014/main" id="{00000000-0008-0000-0400-000098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5" name="Text Box 17">
          <a:extLst>
            <a:ext uri="{FF2B5EF4-FFF2-40B4-BE49-F238E27FC236}">
              <a16:creationId xmlns:a16="http://schemas.microsoft.com/office/drawing/2014/main" id="{00000000-0008-0000-0400-000099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6" name="Text Box 18">
          <a:extLst>
            <a:ext uri="{FF2B5EF4-FFF2-40B4-BE49-F238E27FC236}">
              <a16:creationId xmlns:a16="http://schemas.microsoft.com/office/drawing/2014/main" id="{00000000-0008-0000-0400-00009A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7" name="Text Box 19">
          <a:extLst>
            <a:ext uri="{FF2B5EF4-FFF2-40B4-BE49-F238E27FC236}">
              <a16:creationId xmlns:a16="http://schemas.microsoft.com/office/drawing/2014/main" id="{00000000-0008-0000-0400-00009B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1948" name="Text Box 15">
          <a:extLst>
            <a:ext uri="{FF2B5EF4-FFF2-40B4-BE49-F238E27FC236}">
              <a16:creationId xmlns:a16="http://schemas.microsoft.com/office/drawing/2014/main" id="{00000000-0008-0000-0400-00009C070000}"/>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49" name="Text Box 16">
          <a:extLst>
            <a:ext uri="{FF2B5EF4-FFF2-40B4-BE49-F238E27FC236}">
              <a16:creationId xmlns:a16="http://schemas.microsoft.com/office/drawing/2014/main" id="{00000000-0008-0000-0400-00009D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50" name="Text Box 17">
          <a:extLst>
            <a:ext uri="{FF2B5EF4-FFF2-40B4-BE49-F238E27FC236}">
              <a16:creationId xmlns:a16="http://schemas.microsoft.com/office/drawing/2014/main" id="{00000000-0008-0000-0400-00009E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51" name="Text Box 18">
          <a:extLst>
            <a:ext uri="{FF2B5EF4-FFF2-40B4-BE49-F238E27FC236}">
              <a16:creationId xmlns:a16="http://schemas.microsoft.com/office/drawing/2014/main" id="{00000000-0008-0000-0400-00009F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52" name="Text Box 19">
          <a:extLst>
            <a:ext uri="{FF2B5EF4-FFF2-40B4-BE49-F238E27FC236}">
              <a16:creationId xmlns:a16="http://schemas.microsoft.com/office/drawing/2014/main" id="{00000000-0008-0000-0400-0000A0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76</xdr:row>
      <xdr:rowOff>504825</xdr:rowOff>
    </xdr:from>
    <xdr:ext cx="95250" cy="442269"/>
    <xdr:sp macro="" textlink="">
      <xdr:nvSpPr>
        <xdr:cNvPr id="1953" name="Text Box 15">
          <a:extLst>
            <a:ext uri="{FF2B5EF4-FFF2-40B4-BE49-F238E27FC236}">
              <a16:creationId xmlns:a16="http://schemas.microsoft.com/office/drawing/2014/main" id="{00000000-0008-0000-0400-0000A1070000}"/>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54" name="Text Box 16">
          <a:extLst>
            <a:ext uri="{FF2B5EF4-FFF2-40B4-BE49-F238E27FC236}">
              <a16:creationId xmlns:a16="http://schemas.microsoft.com/office/drawing/2014/main" id="{00000000-0008-0000-0400-0000A2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55" name="Text Box 17">
          <a:extLst>
            <a:ext uri="{FF2B5EF4-FFF2-40B4-BE49-F238E27FC236}">
              <a16:creationId xmlns:a16="http://schemas.microsoft.com/office/drawing/2014/main" id="{00000000-0008-0000-0400-0000A3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56" name="Text Box 18">
          <a:extLst>
            <a:ext uri="{FF2B5EF4-FFF2-40B4-BE49-F238E27FC236}">
              <a16:creationId xmlns:a16="http://schemas.microsoft.com/office/drawing/2014/main" id="{00000000-0008-0000-0400-0000A4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57" name="Text Box 16">
          <a:extLst>
            <a:ext uri="{FF2B5EF4-FFF2-40B4-BE49-F238E27FC236}">
              <a16:creationId xmlns:a16="http://schemas.microsoft.com/office/drawing/2014/main" id="{00000000-0008-0000-0400-0000A5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58" name="Text Box 17">
          <a:extLst>
            <a:ext uri="{FF2B5EF4-FFF2-40B4-BE49-F238E27FC236}">
              <a16:creationId xmlns:a16="http://schemas.microsoft.com/office/drawing/2014/main" id="{00000000-0008-0000-0400-0000A6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59" name="Text Box 18">
          <a:extLst>
            <a:ext uri="{FF2B5EF4-FFF2-40B4-BE49-F238E27FC236}">
              <a16:creationId xmlns:a16="http://schemas.microsoft.com/office/drawing/2014/main" id="{00000000-0008-0000-0400-0000A7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0" name="Text Box 19">
          <a:extLst>
            <a:ext uri="{FF2B5EF4-FFF2-40B4-BE49-F238E27FC236}">
              <a16:creationId xmlns:a16="http://schemas.microsoft.com/office/drawing/2014/main" id="{00000000-0008-0000-0400-0000A8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1" name="Text Box 16">
          <a:extLst>
            <a:ext uri="{FF2B5EF4-FFF2-40B4-BE49-F238E27FC236}">
              <a16:creationId xmlns:a16="http://schemas.microsoft.com/office/drawing/2014/main" id="{00000000-0008-0000-0400-0000A9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2" name="Text Box 17">
          <a:extLst>
            <a:ext uri="{FF2B5EF4-FFF2-40B4-BE49-F238E27FC236}">
              <a16:creationId xmlns:a16="http://schemas.microsoft.com/office/drawing/2014/main" id="{00000000-0008-0000-0400-0000AA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3" name="Text Box 18">
          <a:extLst>
            <a:ext uri="{FF2B5EF4-FFF2-40B4-BE49-F238E27FC236}">
              <a16:creationId xmlns:a16="http://schemas.microsoft.com/office/drawing/2014/main" id="{00000000-0008-0000-0400-0000AB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4" name="Text Box 19">
          <a:extLst>
            <a:ext uri="{FF2B5EF4-FFF2-40B4-BE49-F238E27FC236}">
              <a16:creationId xmlns:a16="http://schemas.microsoft.com/office/drawing/2014/main" id="{00000000-0008-0000-0400-0000AC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8496"/>
    <xdr:sp macro="" textlink="">
      <xdr:nvSpPr>
        <xdr:cNvPr id="1965" name="Text Box 15">
          <a:extLst>
            <a:ext uri="{FF2B5EF4-FFF2-40B4-BE49-F238E27FC236}">
              <a16:creationId xmlns:a16="http://schemas.microsoft.com/office/drawing/2014/main" id="{00000000-0008-0000-0400-0000AD070000}"/>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1966" name="Text Box 15">
          <a:extLst>
            <a:ext uri="{FF2B5EF4-FFF2-40B4-BE49-F238E27FC236}">
              <a16:creationId xmlns:a16="http://schemas.microsoft.com/office/drawing/2014/main" id="{00000000-0008-0000-0400-0000AE07000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504825</xdr:rowOff>
    </xdr:from>
    <xdr:ext cx="95250" cy="442269"/>
    <xdr:sp macro="" textlink="">
      <xdr:nvSpPr>
        <xdr:cNvPr id="1967" name="Text Box 15">
          <a:extLst>
            <a:ext uri="{FF2B5EF4-FFF2-40B4-BE49-F238E27FC236}">
              <a16:creationId xmlns:a16="http://schemas.microsoft.com/office/drawing/2014/main" id="{00000000-0008-0000-0400-0000AF070000}"/>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213632"/>
    <xdr:sp macro="" textlink="">
      <xdr:nvSpPr>
        <xdr:cNvPr id="1968" name="Text Box 15">
          <a:extLst>
            <a:ext uri="{FF2B5EF4-FFF2-40B4-BE49-F238E27FC236}">
              <a16:creationId xmlns:a16="http://schemas.microsoft.com/office/drawing/2014/main" id="{00000000-0008-0000-0400-0000B0070000}"/>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331"/>
    <xdr:sp macro="" textlink="">
      <xdr:nvSpPr>
        <xdr:cNvPr id="1969" name="Text Box 15">
          <a:extLst>
            <a:ext uri="{FF2B5EF4-FFF2-40B4-BE49-F238E27FC236}">
              <a16:creationId xmlns:a16="http://schemas.microsoft.com/office/drawing/2014/main" id="{00000000-0008-0000-0400-0000B1070000}"/>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213632"/>
    <xdr:sp macro="" textlink="">
      <xdr:nvSpPr>
        <xdr:cNvPr id="1970" name="Text Box 15">
          <a:extLst>
            <a:ext uri="{FF2B5EF4-FFF2-40B4-BE49-F238E27FC236}">
              <a16:creationId xmlns:a16="http://schemas.microsoft.com/office/drawing/2014/main" id="{00000000-0008-0000-0400-0000B2070000}"/>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1" name="Text Box 16">
          <a:extLst>
            <a:ext uri="{FF2B5EF4-FFF2-40B4-BE49-F238E27FC236}">
              <a16:creationId xmlns:a16="http://schemas.microsoft.com/office/drawing/2014/main" id="{00000000-0008-0000-0400-0000B3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2" name="Text Box 17">
          <a:extLst>
            <a:ext uri="{FF2B5EF4-FFF2-40B4-BE49-F238E27FC236}">
              <a16:creationId xmlns:a16="http://schemas.microsoft.com/office/drawing/2014/main" id="{00000000-0008-0000-0400-0000B4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3" name="Text Box 18">
          <a:extLst>
            <a:ext uri="{FF2B5EF4-FFF2-40B4-BE49-F238E27FC236}">
              <a16:creationId xmlns:a16="http://schemas.microsoft.com/office/drawing/2014/main" id="{00000000-0008-0000-0400-0000B5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4" name="Text Box 19">
          <a:extLst>
            <a:ext uri="{FF2B5EF4-FFF2-40B4-BE49-F238E27FC236}">
              <a16:creationId xmlns:a16="http://schemas.microsoft.com/office/drawing/2014/main" id="{00000000-0008-0000-0400-0000B6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5" name="Text Box 16">
          <a:extLst>
            <a:ext uri="{FF2B5EF4-FFF2-40B4-BE49-F238E27FC236}">
              <a16:creationId xmlns:a16="http://schemas.microsoft.com/office/drawing/2014/main" id="{00000000-0008-0000-0400-0000B7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6" name="Text Box 17">
          <a:extLst>
            <a:ext uri="{FF2B5EF4-FFF2-40B4-BE49-F238E27FC236}">
              <a16:creationId xmlns:a16="http://schemas.microsoft.com/office/drawing/2014/main" id="{00000000-0008-0000-0400-0000B8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7" name="Text Box 18">
          <a:extLst>
            <a:ext uri="{FF2B5EF4-FFF2-40B4-BE49-F238E27FC236}">
              <a16:creationId xmlns:a16="http://schemas.microsoft.com/office/drawing/2014/main" id="{00000000-0008-0000-0400-0000B9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8" name="Text Box 19">
          <a:extLst>
            <a:ext uri="{FF2B5EF4-FFF2-40B4-BE49-F238E27FC236}">
              <a16:creationId xmlns:a16="http://schemas.microsoft.com/office/drawing/2014/main" id="{00000000-0008-0000-0400-0000BA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79" name="Text Box 16">
          <a:extLst>
            <a:ext uri="{FF2B5EF4-FFF2-40B4-BE49-F238E27FC236}">
              <a16:creationId xmlns:a16="http://schemas.microsoft.com/office/drawing/2014/main" id="{00000000-0008-0000-0400-0000BB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80" name="Text Box 17">
          <a:extLst>
            <a:ext uri="{FF2B5EF4-FFF2-40B4-BE49-F238E27FC236}">
              <a16:creationId xmlns:a16="http://schemas.microsoft.com/office/drawing/2014/main" id="{00000000-0008-0000-0400-0000BC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81" name="Text Box 18">
          <a:extLst>
            <a:ext uri="{FF2B5EF4-FFF2-40B4-BE49-F238E27FC236}">
              <a16:creationId xmlns:a16="http://schemas.microsoft.com/office/drawing/2014/main" id="{00000000-0008-0000-0400-0000BD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82" name="Text Box 19">
          <a:extLst>
            <a:ext uri="{FF2B5EF4-FFF2-40B4-BE49-F238E27FC236}">
              <a16:creationId xmlns:a16="http://schemas.microsoft.com/office/drawing/2014/main" id="{00000000-0008-0000-0400-0000BE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3" name="Text Box 16">
          <a:extLst>
            <a:ext uri="{FF2B5EF4-FFF2-40B4-BE49-F238E27FC236}">
              <a16:creationId xmlns:a16="http://schemas.microsoft.com/office/drawing/2014/main" id="{00000000-0008-0000-0400-0000BF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4" name="Text Box 17">
          <a:extLst>
            <a:ext uri="{FF2B5EF4-FFF2-40B4-BE49-F238E27FC236}">
              <a16:creationId xmlns:a16="http://schemas.microsoft.com/office/drawing/2014/main" id="{00000000-0008-0000-0400-0000C0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5" name="Text Box 18">
          <a:extLst>
            <a:ext uri="{FF2B5EF4-FFF2-40B4-BE49-F238E27FC236}">
              <a16:creationId xmlns:a16="http://schemas.microsoft.com/office/drawing/2014/main" id="{00000000-0008-0000-0400-0000C1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6" name="Text Box 19">
          <a:extLst>
            <a:ext uri="{FF2B5EF4-FFF2-40B4-BE49-F238E27FC236}">
              <a16:creationId xmlns:a16="http://schemas.microsoft.com/office/drawing/2014/main" id="{00000000-0008-0000-0400-0000C2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87" name="Text Box 16">
          <a:extLst>
            <a:ext uri="{FF2B5EF4-FFF2-40B4-BE49-F238E27FC236}">
              <a16:creationId xmlns:a16="http://schemas.microsoft.com/office/drawing/2014/main" id="{00000000-0008-0000-0400-0000C3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88" name="Text Box 17">
          <a:extLst>
            <a:ext uri="{FF2B5EF4-FFF2-40B4-BE49-F238E27FC236}">
              <a16:creationId xmlns:a16="http://schemas.microsoft.com/office/drawing/2014/main" id="{00000000-0008-0000-0400-0000C4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89" name="Text Box 18">
          <a:extLst>
            <a:ext uri="{FF2B5EF4-FFF2-40B4-BE49-F238E27FC236}">
              <a16:creationId xmlns:a16="http://schemas.microsoft.com/office/drawing/2014/main" id="{00000000-0008-0000-0400-0000C5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0" name="Text Box 16">
          <a:extLst>
            <a:ext uri="{FF2B5EF4-FFF2-40B4-BE49-F238E27FC236}">
              <a16:creationId xmlns:a16="http://schemas.microsoft.com/office/drawing/2014/main" id="{00000000-0008-0000-0400-0000C6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1" name="Text Box 17">
          <a:extLst>
            <a:ext uri="{FF2B5EF4-FFF2-40B4-BE49-F238E27FC236}">
              <a16:creationId xmlns:a16="http://schemas.microsoft.com/office/drawing/2014/main" id="{00000000-0008-0000-0400-0000C7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2" name="Text Box 18">
          <a:extLst>
            <a:ext uri="{FF2B5EF4-FFF2-40B4-BE49-F238E27FC236}">
              <a16:creationId xmlns:a16="http://schemas.microsoft.com/office/drawing/2014/main" id="{00000000-0008-0000-0400-0000C8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3" name="Text Box 19">
          <a:extLst>
            <a:ext uri="{FF2B5EF4-FFF2-40B4-BE49-F238E27FC236}">
              <a16:creationId xmlns:a16="http://schemas.microsoft.com/office/drawing/2014/main" id="{00000000-0008-0000-0400-0000C9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4" name="Text Box 16">
          <a:extLst>
            <a:ext uri="{FF2B5EF4-FFF2-40B4-BE49-F238E27FC236}">
              <a16:creationId xmlns:a16="http://schemas.microsoft.com/office/drawing/2014/main" id="{00000000-0008-0000-0400-0000CA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5" name="Text Box 17">
          <a:extLst>
            <a:ext uri="{FF2B5EF4-FFF2-40B4-BE49-F238E27FC236}">
              <a16:creationId xmlns:a16="http://schemas.microsoft.com/office/drawing/2014/main" id="{00000000-0008-0000-0400-0000CB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6" name="Text Box 18">
          <a:extLst>
            <a:ext uri="{FF2B5EF4-FFF2-40B4-BE49-F238E27FC236}">
              <a16:creationId xmlns:a16="http://schemas.microsoft.com/office/drawing/2014/main" id="{00000000-0008-0000-0400-0000CC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7" name="Text Box 19">
          <a:extLst>
            <a:ext uri="{FF2B5EF4-FFF2-40B4-BE49-F238E27FC236}">
              <a16:creationId xmlns:a16="http://schemas.microsoft.com/office/drawing/2014/main" id="{00000000-0008-0000-0400-0000CD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1998" name="Text Box 16">
          <a:extLst>
            <a:ext uri="{FF2B5EF4-FFF2-40B4-BE49-F238E27FC236}">
              <a16:creationId xmlns:a16="http://schemas.microsoft.com/office/drawing/2014/main" id="{00000000-0008-0000-0400-0000CE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1999" name="Text Box 17">
          <a:extLst>
            <a:ext uri="{FF2B5EF4-FFF2-40B4-BE49-F238E27FC236}">
              <a16:creationId xmlns:a16="http://schemas.microsoft.com/office/drawing/2014/main" id="{00000000-0008-0000-0400-0000CF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00" name="Text Box 18">
          <a:extLst>
            <a:ext uri="{FF2B5EF4-FFF2-40B4-BE49-F238E27FC236}">
              <a16:creationId xmlns:a16="http://schemas.microsoft.com/office/drawing/2014/main" id="{00000000-0008-0000-0400-0000D0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01" name="Text Box 19">
          <a:extLst>
            <a:ext uri="{FF2B5EF4-FFF2-40B4-BE49-F238E27FC236}">
              <a16:creationId xmlns:a16="http://schemas.microsoft.com/office/drawing/2014/main" id="{00000000-0008-0000-0400-0000D1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61691"/>
    <xdr:sp macro="" textlink="">
      <xdr:nvSpPr>
        <xdr:cNvPr id="2002" name="Text Box 15">
          <a:extLst>
            <a:ext uri="{FF2B5EF4-FFF2-40B4-BE49-F238E27FC236}">
              <a16:creationId xmlns:a16="http://schemas.microsoft.com/office/drawing/2014/main" id="{00000000-0008-0000-0400-0000D2070000}"/>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3" name="Text Box 16">
          <a:extLst>
            <a:ext uri="{FF2B5EF4-FFF2-40B4-BE49-F238E27FC236}">
              <a16:creationId xmlns:a16="http://schemas.microsoft.com/office/drawing/2014/main" id="{00000000-0008-0000-0400-0000D3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4" name="Text Box 17">
          <a:extLst>
            <a:ext uri="{FF2B5EF4-FFF2-40B4-BE49-F238E27FC236}">
              <a16:creationId xmlns:a16="http://schemas.microsoft.com/office/drawing/2014/main" id="{00000000-0008-0000-0400-0000D4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5" name="Text Box 18">
          <a:extLst>
            <a:ext uri="{FF2B5EF4-FFF2-40B4-BE49-F238E27FC236}">
              <a16:creationId xmlns:a16="http://schemas.microsoft.com/office/drawing/2014/main" id="{00000000-0008-0000-0400-0000D5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6" name="Text Box 19">
          <a:extLst>
            <a:ext uri="{FF2B5EF4-FFF2-40B4-BE49-F238E27FC236}">
              <a16:creationId xmlns:a16="http://schemas.microsoft.com/office/drawing/2014/main" id="{00000000-0008-0000-0400-0000D6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2007" name="Text Box 15">
          <a:extLst>
            <a:ext uri="{FF2B5EF4-FFF2-40B4-BE49-F238E27FC236}">
              <a16:creationId xmlns:a16="http://schemas.microsoft.com/office/drawing/2014/main" id="{00000000-0008-0000-0400-0000D7070000}"/>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08" name="Text Box 16">
          <a:extLst>
            <a:ext uri="{FF2B5EF4-FFF2-40B4-BE49-F238E27FC236}">
              <a16:creationId xmlns:a16="http://schemas.microsoft.com/office/drawing/2014/main" id="{00000000-0008-0000-0400-0000D8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09" name="Text Box 17">
          <a:extLst>
            <a:ext uri="{FF2B5EF4-FFF2-40B4-BE49-F238E27FC236}">
              <a16:creationId xmlns:a16="http://schemas.microsoft.com/office/drawing/2014/main" id="{00000000-0008-0000-0400-0000D9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10" name="Text Box 18">
          <a:extLst>
            <a:ext uri="{FF2B5EF4-FFF2-40B4-BE49-F238E27FC236}">
              <a16:creationId xmlns:a16="http://schemas.microsoft.com/office/drawing/2014/main" id="{00000000-0008-0000-0400-0000DA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11" name="Text Box 19">
          <a:extLst>
            <a:ext uri="{FF2B5EF4-FFF2-40B4-BE49-F238E27FC236}">
              <a16:creationId xmlns:a16="http://schemas.microsoft.com/office/drawing/2014/main" id="{00000000-0008-0000-0400-0000DB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504825</xdr:rowOff>
    </xdr:from>
    <xdr:ext cx="95250" cy="442269"/>
    <xdr:sp macro="" textlink="">
      <xdr:nvSpPr>
        <xdr:cNvPr id="2012" name="Text Box 15">
          <a:extLst>
            <a:ext uri="{FF2B5EF4-FFF2-40B4-BE49-F238E27FC236}">
              <a16:creationId xmlns:a16="http://schemas.microsoft.com/office/drawing/2014/main" id="{00000000-0008-0000-0400-0000DC070000}"/>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2013" name="Text Box 15">
          <a:extLst>
            <a:ext uri="{FF2B5EF4-FFF2-40B4-BE49-F238E27FC236}">
              <a16:creationId xmlns:a16="http://schemas.microsoft.com/office/drawing/2014/main" id="{00000000-0008-0000-0400-0000DD070000}"/>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4" name="Text Box 16">
          <a:extLst>
            <a:ext uri="{FF2B5EF4-FFF2-40B4-BE49-F238E27FC236}">
              <a16:creationId xmlns:a16="http://schemas.microsoft.com/office/drawing/2014/main" id="{00000000-0008-0000-0400-0000DE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5" name="Text Box 17">
          <a:extLst>
            <a:ext uri="{FF2B5EF4-FFF2-40B4-BE49-F238E27FC236}">
              <a16:creationId xmlns:a16="http://schemas.microsoft.com/office/drawing/2014/main" id="{00000000-0008-0000-0400-0000DF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6" name="Text Box 18">
          <a:extLst>
            <a:ext uri="{FF2B5EF4-FFF2-40B4-BE49-F238E27FC236}">
              <a16:creationId xmlns:a16="http://schemas.microsoft.com/office/drawing/2014/main" id="{00000000-0008-0000-0400-0000E0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7" name="Text Box 19">
          <a:extLst>
            <a:ext uri="{FF2B5EF4-FFF2-40B4-BE49-F238E27FC236}">
              <a16:creationId xmlns:a16="http://schemas.microsoft.com/office/drawing/2014/main" id="{00000000-0008-0000-0400-0000E1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213632"/>
    <xdr:sp macro="" textlink="">
      <xdr:nvSpPr>
        <xdr:cNvPr id="2018" name="Text Box 15">
          <a:extLst>
            <a:ext uri="{FF2B5EF4-FFF2-40B4-BE49-F238E27FC236}">
              <a16:creationId xmlns:a16="http://schemas.microsoft.com/office/drawing/2014/main" id="{00000000-0008-0000-0400-0000E2070000}"/>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331"/>
    <xdr:sp macro="" textlink="">
      <xdr:nvSpPr>
        <xdr:cNvPr id="2019" name="Text Box 15">
          <a:extLst>
            <a:ext uri="{FF2B5EF4-FFF2-40B4-BE49-F238E27FC236}">
              <a16:creationId xmlns:a16="http://schemas.microsoft.com/office/drawing/2014/main" id="{00000000-0008-0000-0400-0000E3070000}"/>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2020" name="Text Box 15">
          <a:extLst>
            <a:ext uri="{FF2B5EF4-FFF2-40B4-BE49-F238E27FC236}">
              <a16:creationId xmlns:a16="http://schemas.microsoft.com/office/drawing/2014/main" id="{00000000-0008-0000-0400-0000E4070000}"/>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21" name="Text Box 16">
          <a:extLst>
            <a:ext uri="{FF2B5EF4-FFF2-40B4-BE49-F238E27FC236}">
              <a16:creationId xmlns:a16="http://schemas.microsoft.com/office/drawing/2014/main" id="{00000000-0008-0000-0400-0000E5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22" name="Text Box 17">
          <a:extLst>
            <a:ext uri="{FF2B5EF4-FFF2-40B4-BE49-F238E27FC236}">
              <a16:creationId xmlns:a16="http://schemas.microsoft.com/office/drawing/2014/main" id="{00000000-0008-0000-0400-0000E6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23" name="Text Box 18">
          <a:extLst>
            <a:ext uri="{FF2B5EF4-FFF2-40B4-BE49-F238E27FC236}">
              <a16:creationId xmlns:a16="http://schemas.microsoft.com/office/drawing/2014/main" id="{00000000-0008-0000-0400-0000E7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213632"/>
    <xdr:sp macro="" textlink="">
      <xdr:nvSpPr>
        <xdr:cNvPr id="2024" name="Text Box 15">
          <a:extLst>
            <a:ext uri="{FF2B5EF4-FFF2-40B4-BE49-F238E27FC236}">
              <a16:creationId xmlns:a16="http://schemas.microsoft.com/office/drawing/2014/main" id="{00000000-0008-0000-0400-0000E8070000}"/>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5" name="Text Box 16">
          <a:extLst>
            <a:ext uri="{FF2B5EF4-FFF2-40B4-BE49-F238E27FC236}">
              <a16:creationId xmlns:a16="http://schemas.microsoft.com/office/drawing/2014/main" id="{00000000-0008-0000-0400-0000E9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6" name="Text Box 17">
          <a:extLst>
            <a:ext uri="{FF2B5EF4-FFF2-40B4-BE49-F238E27FC236}">
              <a16:creationId xmlns:a16="http://schemas.microsoft.com/office/drawing/2014/main" id="{00000000-0008-0000-0400-0000EA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7" name="Text Box 18">
          <a:extLst>
            <a:ext uri="{FF2B5EF4-FFF2-40B4-BE49-F238E27FC236}">
              <a16:creationId xmlns:a16="http://schemas.microsoft.com/office/drawing/2014/main" id="{00000000-0008-0000-0400-0000EB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8" name="Text Box 19">
          <a:extLst>
            <a:ext uri="{FF2B5EF4-FFF2-40B4-BE49-F238E27FC236}">
              <a16:creationId xmlns:a16="http://schemas.microsoft.com/office/drawing/2014/main" id="{00000000-0008-0000-0400-0000EC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9" name="Text Box 16">
          <a:extLst>
            <a:ext uri="{FF2B5EF4-FFF2-40B4-BE49-F238E27FC236}">
              <a16:creationId xmlns:a16="http://schemas.microsoft.com/office/drawing/2014/main" id="{00000000-0008-0000-0400-0000ED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30" name="Text Box 17">
          <a:extLst>
            <a:ext uri="{FF2B5EF4-FFF2-40B4-BE49-F238E27FC236}">
              <a16:creationId xmlns:a16="http://schemas.microsoft.com/office/drawing/2014/main" id="{00000000-0008-0000-0400-0000EE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31" name="Text Box 18">
          <a:extLst>
            <a:ext uri="{FF2B5EF4-FFF2-40B4-BE49-F238E27FC236}">
              <a16:creationId xmlns:a16="http://schemas.microsoft.com/office/drawing/2014/main" id="{00000000-0008-0000-0400-0000EF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32" name="Text Box 19">
          <a:extLst>
            <a:ext uri="{FF2B5EF4-FFF2-40B4-BE49-F238E27FC236}">
              <a16:creationId xmlns:a16="http://schemas.microsoft.com/office/drawing/2014/main" id="{00000000-0008-0000-0400-0000F0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3" name="Text Box 16">
          <a:extLst>
            <a:ext uri="{FF2B5EF4-FFF2-40B4-BE49-F238E27FC236}">
              <a16:creationId xmlns:a16="http://schemas.microsoft.com/office/drawing/2014/main" id="{00000000-0008-0000-0400-0000F1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4" name="Text Box 17">
          <a:extLst>
            <a:ext uri="{FF2B5EF4-FFF2-40B4-BE49-F238E27FC236}">
              <a16:creationId xmlns:a16="http://schemas.microsoft.com/office/drawing/2014/main" id="{00000000-0008-0000-0400-0000F2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5" name="Text Box 18">
          <a:extLst>
            <a:ext uri="{FF2B5EF4-FFF2-40B4-BE49-F238E27FC236}">
              <a16:creationId xmlns:a16="http://schemas.microsoft.com/office/drawing/2014/main" id="{00000000-0008-0000-0400-0000F3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6" name="Text Box 19">
          <a:extLst>
            <a:ext uri="{FF2B5EF4-FFF2-40B4-BE49-F238E27FC236}">
              <a16:creationId xmlns:a16="http://schemas.microsoft.com/office/drawing/2014/main" id="{00000000-0008-0000-0400-0000F4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37" name="Text Box 16">
          <a:extLst>
            <a:ext uri="{FF2B5EF4-FFF2-40B4-BE49-F238E27FC236}">
              <a16:creationId xmlns:a16="http://schemas.microsoft.com/office/drawing/2014/main" id="{00000000-0008-0000-0400-0000F5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38" name="Text Box 17">
          <a:extLst>
            <a:ext uri="{FF2B5EF4-FFF2-40B4-BE49-F238E27FC236}">
              <a16:creationId xmlns:a16="http://schemas.microsoft.com/office/drawing/2014/main" id="{00000000-0008-0000-0400-0000F6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39" name="Text Box 18">
          <a:extLst>
            <a:ext uri="{FF2B5EF4-FFF2-40B4-BE49-F238E27FC236}">
              <a16:creationId xmlns:a16="http://schemas.microsoft.com/office/drawing/2014/main" id="{00000000-0008-0000-0400-0000F7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40" name="Text Box 19">
          <a:extLst>
            <a:ext uri="{FF2B5EF4-FFF2-40B4-BE49-F238E27FC236}">
              <a16:creationId xmlns:a16="http://schemas.microsoft.com/office/drawing/2014/main" id="{00000000-0008-0000-0400-0000F8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1" name="Text Box 16">
          <a:extLst>
            <a:ext uri="{FF2B5EF4-FFF2-40B4-BE49-F238E27FC236}">
              <a16:creationId xmlns:a16="http://schemas.microsoft.com/office/drawing/2014/main" id="{00000000-0008-0000-0400-0000F9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2" name="Text Box 17">
          <a:extLst>
            <a:ext uri="{FF2B5EF4-FFF2-40B4-BE49-F238E27FC236}">
              <a16:creationId xmlns:a16="http://schemas.microsoft.com/office/drawing/2014/main" id="{00000000-0008-0000-0400-0000FA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3" name="Text Box 18">
          <a:extLst>
            <a:ext uri="{FF2B5EF4-FFF2-40B4-BE49-F238E27FC236}">
              <a16:creationId xmlns:a16="http://schemas.microsoft.com/office/drawing/2014/main" id="{00000000-0008-0000-0400-0000FB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4" name="Text Box 19">
          <a:extLst>
            <a:ext uri="{FF2B5EF4-FFF2-40B4-BE49-F238E27FC236}">
              <a16:creationId xmlns:a16="http://schemas.microsoft.com/office/drawing/2014/main" id="{00000000-0008-0000-0400-0000FC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5" name="Text Box 16">
          <a:extLst>
            <a:ext uri="{FF2B5EF4-FFF2-40B4-BE49-F238E27FC236}">
              <a16:creationId xmlns:a16="http://schemas.microsoft.com/office/drawing/2014/main" id="{00000000-0008-0000-0400-0000FD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6" name="Text Box 17">
          <a:extLst>
            <a:ext uri="{FF2B5EF4-FFF2-40B4-BE49-F238E27FC236}">
              <a16:creationId xmlns:a16="http://schemas.microsoft.com/office/drawing/2014/main" id="{00000000-0008-0000-0400-0000FE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7" name="Text Box 18">
          <a:extLst>
            <a:ext uri="{FF2B5EF4-FFF2-40B4-BE49-F238E27FC236}">
              <a16:creationId xmlns:a16="http://schemas.microsoft.com/office/drawing/2014/main" id="{00000000-0008-0000-0400-0000FF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8" name="Text Box 19">
          <a:extLst>
            <a:ext uri="{FF2B5EF4-FFF2-40B4-BE49-F238E27FC236}">
              <a16:creationId xmlns:a16="http://schemas.microsoft.com/office/drawing/2014/main" id="{00000000-0008-0000-0400-00000008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49" name="Text Box 16">
          <a:extLst>
            <a:ext uri="{FF2B5EF4-FFF2-40B4-BE49-F238E27FC236}">
              <a16:creationId xmlns:a16="http://schemas.microsoft.com/office/drawing/2014/main" id="{00000000-0008-0000-0400-000001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50" name="Text Box 17">
          <a:extLst>
            <a:ext uri="{FF2B5EF4-FFF2-40B4-BE49-F238E27FC236}">
              <a16:creationId xmlns:a16="http://schemas.microsoft.com/office/drawing/2014/main" id="{00000000-0008-0000-0400-000002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51" name="Text Box 18">
          <a:extLst>
            <a:ext uri="{FF2B5EF4-FFF2-40B4-BE49-F238E27FC236}">
              <a16:creationId xmlns:a16="http://schemas.microsoft.com/office/drawing/2014/main" id="{00000000-0008-0000-0400-000003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2" name="Text Box 16">
          <a:extLst>
            <a:ext uri="{FF2B5EF4-FFF2-40B4-BE49-F238E27FC236}">
              <a16:creationId xmlns:a16="http://schemas.microsoft.com/office/drawing/2014/main" id="{00000000-0008-0000-0400-000004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3" name="Text Box 17">
          <a:extLst>
            <a:ext uri="{FF2B5EF4-FFF2-40B4-BE49-F238E27FC236}">
              <a16:creationId xmlns:a16="http://schemas.microsoft.com/office/drawing/2014/main" id="{00000000-0008-0000-0400-000005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4" name="Text Box 18">
          <a:extLst>
            <a:ext uri="{FF2B5EF4-FFF2-40B4-BE49-F238E27FC236}">
              <a16:creationId xmlns:a16="http://schemas.microsoft.com/office/drawing/2014/main" id="{00000000-0008-0000-0400-000006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5" name="Text Box 19">
          <a:extLst>
            <a:ext uri="{FF2B5EF4-FFF2-40B4-BE49-F238E27FC236}">
              <a16:creationId xmlns:a16="http://schemas.microsoft.com/office/drawing/2014/main" id="{00000000-0008-0000-0400-000007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6" name="Text Box 16">
          <a:extLst>
            <a:ext uri="{FF2B5EF4-FFF2-40B4-BE49-F238E27FC236}">
              <a16:creationId xmlns:a16="http://schemas.microsoft.com/office/drawing/2014/main" id="{00000000-0008-0000-0400-000008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7" name="Text Box 17">
          <a:extLst>
            <a:ext uri="{FF2B5EF4-FFF2-40B4-BE49-F238E27FC236}">
              <a16:creationId xmlns:a16="http://schemas.microsoft.com/office/drawing/2014/main" id="{00000000-0008-0000-0400-000009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8" name="Text Box 18">
          <a:extLst>
            <a:ext uri="{FF2B5EF4-FFF2-40B4-BE49-F238E27FC236}">
              <a16:creationId xmlns:a16="http://schemas.microsoft.com/office/drawing/2014/main" id="{00000000-0008-0000-0400-00000A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9" name="Text Box 19">
          <a:extLst>
            <a:ext uri="{FF2B5EF4-FFF2-40B4-BE49-F238E27FC236}">
              <a16:creationId xmlns:a16="http://schemas.microsoft.com/office/drawing/2014/main" id="{00000000-0008-0000-0400-00000B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0" name="Text Box 16">
          <a:extLst>
            <a:ext uri="{FF2B5EF4-FFF2-40B4-BE49-F238E27FC236}">
              <a16:creationId xmlns:a16="http://schemas.microsoft.com/office/drawing/2014/main" id="{00000000-0008-0000-0400-00000C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1" name="Text Box 17">
          <a:extLst>
            <a:ext uri="{FF2B5EF4-FFF2-40B4-BE49-F238E27FC236}">
              <a16:creationId xmlns:a16="http://schemas.microsoft.com/office/drawing/2014/main" id="{00000000-0008-0000-0400-00000D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2" name="Text Box 18">
          <a:extLst>
            <a:ext uri="{FF2B5EF4-FFF2-40B4-BE49-F238E27FC236}">
              <a16:creationId xmlns:a16="http://schemas.microsoft.com/office/drawing/2014/main" id="{00000000-0008-0000-0400-00000E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3" name="Text Box 19">
          <a:extLst>
            <a:ext uri="{FF2B5EF4-FFF2-40B4-BE49-F238E27FC236}">
              <a16:creationId xmlns:a16="http://schemas.microsoft.com/office/drawing/2014/main" id="{00000000-0008-0000-0400-00000F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4" name="Text Box 16">
          <a:extLst>
            <a:ext uri="{FF2B5EF4-FFF2-40B4-BE49-F238E27FC236}">
              <a16:creationId xmlns:a16="http://schemas.microsoft.com/office/drawing/2014/main" id="{00000000-0008-0000-0400-000010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5" name="Text Box 17">
          <a:extLst>
            <a:ext uri="{FF2B5EF4-FFF2-40B4-BE49-F238E27FC236}">
              <a16:creationId xmlns:a16="http://schemas.microsoft.com/office/drawing/2014/main" id="{00000000-0008-0000-0400-000011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6" name="Text Box 18">
          <a:extLst>
            <a:ext uri="{FF2B5EF4-FFF2-40B4-BE49-F238E27FC236}">
              <a16:creationId xmlns:a16="http://schemas.microsoft.com/office/drawing/2014/main" id="{00000000-0008-0000-0400-000012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7" name="Text Box 19">
          <a:extLst>
            <a:ext uri="{FF2B5EF4-FFF2-40B4-BE49-F238E27FC236}">
              <a16:creationId xmlns:a16="http://schemas.microsoft.com/office/drawing/2014/main" id="{00000000-0008-0000-0400-000013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68" name="Text Box 16">
          <a:extLst>
            <a:ext uri="{FF2B5EF4-FFF2-40B4-BE49-F238E27FC236}">
              <a16:creationId xmlns:a16="http://schemas.microsoft.com/office/drawing/2014/main" id="{00000000-0008-0000-0400-00001408000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69" name="Text Box 17">
          <a:extLst>
            <a:ext uri="{FF2B5EF4-FFF2-40B4-BE49-F238E27FC236}">
              <a16:creationId xmlns:a16="http://schemas.microsoft.com/office/drawing/2014/main" id="{00000000-0008-0000-0400-00001508000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70" name="Text Box 18">
          <a:extLst>
            <a:ext uri="{FF2B5EF4-FFF2-40B4-BE49-F238E27FC236}">
              <a16:creationId xmlns:a16="http://schemas.microsoft.com/office/drawing/2014/main" id="{00000000-0008-0000-0400-00001608000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71" name="Text Box 19">
          <a:extLst>
            <a:ext uri="{FF2B5EF4-FFF2-40B4-BE49-F238E27FC236}">
              <a16:creationId xmlns:a16="http://schemas.microsoft.com/office/drawing/2014/main" id="{00000000-0008-0000-0400-00001708000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014"/>
    <xdr:sp macro="" textlink="">
      <xdr:nvSpPr>
        <xdr:cNvPr id="2072" name="Text Box 15">
          <a:extLst>
            <a:ext uri="{FF2B5EF4-FFF2-40B4-BE49-F238E27FC236}">
              <a16:creationId xmlns:a16="http://schemas.microsoft.com/office/drawing/2014/main" id="{00000000-0008-0000-0400-000018080000}"/>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3" name="Text Box 16">
          <a:extLst>
            <a:ext uri="{FF2B5EF4-FFF2-40B4-BE49-F238E27FC236}">
              <a16:creationId xmlns:a16="http://schemas.microsoft.com/office/drawing/2014/main" id="{00000000-0008-0000-0400-000019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4" name="Text Box 17">
          <a:extLst>
            <a:ext uri="{FF2B5EF4-FFF2-40B4-BE49-F238E27FC236}">
              <a16:creationId xmlns:a16="http://schemas.microsoft.com/office/drawing/2014/main" id="{00000000-0008-0000-0400-00001A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5" name="Text Box 18">
          <a:extLst>
            <a:ext uri="{FF2B5EF4-FFF2-40B4-BE49-F238E27FC236}">
              <a16:creationId xmlns:a16="http://schemas.microsoft.com/office/drawing/2014/main" id="{00000000-0008-0000-0400-00001B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6" name="Text Box 19">
          <a:extLst>
            <a:ext uri="{FF2B5EF4-FFF2-40B4-BE49-F238E27FC236}">
              <a16:creationId xmlns:a16="http://schemas.microsoft.com/office/drawing/2014/main" id="{00000000-0008-0000-0400-00001C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77" name="Text Box 16">
          <a:extLst>
            <a:ext uri="{FF2B5EF4-FFF2-40B4-BE49-F238E27FC236}">
              <a16:creationId xmlns:a16="http://schemas.microsoft.com/office/drawing/2014/main" id="{00000000-0008-0000-0400-00001D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78" name="Text Box 17">
          <a:extLst>
            <a:ext uri="{FF2B5EF4-FFF2-40B4-BE49-F238E27FC236}">
              <a16:creationId xmlns:a16="http://schemas.microsoft.com/office/drawing/2014/main" id="{00000000-0008-0000-0400-00001E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17</xdr:row>
      <xdr:rowOff>15875</xdr:rowOff>
    </xdr:from>
    <xdr:ext cx="95250" cy="171450"/>
    <xdr:sp macro="" textlink="">
      <xdr:nvSpPr>
        <xdr:cNvPr id="2079" name="Text Box 18">
          <a:extLst>
            <a:ext uri="{FF2B5EF4-FFF2-40B4-BE49-F238E27FC236}">
              <a16:creationId xmlns:a16="http://schemas.microsoft.com/office/drawing/2014/main" id="{00000000-0008-0000-0400-00001F080000}"/>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0" name="Text Box 16">
          <a:extLst>
            <a:ext uri="{FF2B5EF4-FFF2-40B4-BE49-F238E27FC236}">
              <a16:creationId xmlns:a16="http://schemas.microsoft.com/office/drawing/2014/main" id="{00000000-0008-0000-0400-000020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1" name="Text Box 17">
          <a:extLst>
            <a:ext uri="{FF2B5EF4-FFF2-40B4-BE49-F238E27FC236}">
              <a16:creationId xmlns:a16="http://schemas.microsoft.com/office/drawing/2014/main" id="{00000000-0008-0000-0400-000021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2" name="Text Box 18">
          <a:extLst>
            <a:ext uri="{FF2B5EF4-FFF2-40B4-BE49-F238E27FC236}">
              <a16:creationId xmlns:a16="http://schemas.microsoft.com/office/drawing/2014/main" id="{00000000-0008-0000-0400-000022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3" name="Text Box 19">
          <a:extLst>
            <a:ext uri="{FF2B5EF4-FFF2-40B4-BE49-F238E27FC236}">
              <a16:creationId xmlns:a16="http://schemas.microsoft.com/office/drawing/2014/main" id="{00000000-0008-0000-0400-000023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4" name="Text Box 16">
          <a:extLst>
            <a:ext uri="{FF2B5EF4-FFF2-40B4-BE49-F238E27FC236}">
              <a16:creationId xmlns:a16="http://schemas.microsoft.com/office/drawing/2014/main" id="{00000000-0008-0000-0400-000024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56743"/>
    <xdr:sp macro="" textlink="">
      <xdr:nvSpPr>
        <xdr:cNvPr id="2145" name="Text Box 15">
          <a:extLst>
            <a:ext uri="{FF2B5EF4-FFF2-40B4-BE49-F238E27FC236}">
              <a16:creationId xmlns:a16="http://schemas.microsoft.com/office/drawing/2014/main" id="{00000000-0008-0000-0400-000061080000}"/>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442269"/>
    <xdr:sp macro="" textlink="">
      <xdr:nvSpPr>
        <xdr:cNvPr id="2146" name="Text Box 15">
          <a:extLst>
            <a:ext uri="{FF2B5EF4-FFF2-40B4-BE49-F238E27FC236}">
              <a16:creationId xmlns:a16="http://schemas.microsoft.com/office/drawing/2014/main" id="{00000000-0008-0000-0400-000062080000}"/>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504825</xdr:rowOff>
    </xdr:from>
    <xdr:ext cx="95250" cy="442269"/>
    <xdr:sp macro="" textlink="">
      <xdr:nvSpPr>
        <xdr:cNvPr id="2147" name="Text Box 15">
          <a:extLst>
            <a:ext uri="{FF2B5EF4-FFF2-40B4-BE49-F238E27FC236}">
              <a16:creationId xmlns:a16="http://schemas.microsoft.com/office/drawing/2014/main" id="{00000000-0008-0000-0400-000063080000}"/>
            </a:ext>
          </a:extLst>
        </xdr:cNvPr>
        <xdr:cNvSpPr txBox="1">
          <a:spLocks noChangeArrowheads="1"/>
        </xdr:cNvSpPr>
      </xdr:nvSpPr>
      <xdr:spPr bwMode="auto">
        <a:xfrm>
          <a:off x="21832455"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213632"/>
    <xdr:sp macro="" textlink="">
      <xdr:nvSpPr>
        <xdr:cNvPr id="2148" name="Text Box 15">
          <a:extLst>
            <a:ext uri="{FF2B5EF4-FFF2-40B4-BE49-F238E27FC236}">
              <a16:creationId xmlns:a16="http://schemas.microsoft.com/office/drawing/2014/main" id="{00000000-0008-0000-0400-000064080000}"/>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331"/>
    <xdr:sp macro="" textlink="">
      <xdr:nvSpPr>
        <xdr:cNvPr id="2149" name="Text Box 15">
          <a:extLst>
            <a:ext uri="{FF2B5EF4-FFF2-40B4-BE49-F238E27FC236}">
              <a16:creationId xmlns:a16="http://schemas.microsoft.com/office/drawing/2014/main" id="{00000000-0008-0000-0400-000065080000}"/>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213632"/>
    <xdr:sp macro="" textlink="">
      <xdr:nvSpPr>
        <xdr:cNvPr id="2150" name="Text Box 15">
          <a:extLst>
            <a:ext uri="{FF2B5EF4-FFF2-40B4-BE49-F238E27FC236}">
              <a16:creationId xmlns:a16="http://schemas.microsoft.com/office/drawing/2014/main" id="{00000000-0008-0000-0400-000066080000}"/>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1" name="Text Box 16">
          <a:extLst>
            <a:ext uri="{FF2B5EF4-FFF2-40B4-BE49-F238E27FC236}">
              <a16:creationId xmlns:a16="http://schemas.microsoft.com/office/drawing/2014/main" id="{00000000-0008-0000-0400-00006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2" name="Text Box 17">
          <a:extLst>
            <a:ext uri="{FF2B5EF4-FFF2-40B4-BE49-F238E27FC236}">
              <a16:creationId xmlns:a16="http://schemas.microsoft.com/office/drawing/2014/main" id="{00000000-0008-0000-0400-000068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3" name="Text Box 18">
          <a:extLst>
            <a:ext uri="{FF2B5EF4-FFF2-40B4-BE49-F238E27FC236}">
              <a16:creationId xmlns:a16="http://schemas.microsoft.com/office/drawing/2014/main" id="{00000000-0008-0000-0400-000069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4" name="Text Box 19">
          <a:extLst>
            <a:ext uri="{FF2B5EF4-FFF2-40B4-BE49-F238E27FC236}">
              <a16:creationId xmlns:a16="http://schemas.microsoft.com/office/drawing/2014/main" id="{00000000-0008-0000-0400-00006A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5" name="Text Box 16">
          <a:extLst>
            <a:ext uri="{FF2B5EF4-FFF2-40B4-BE49-F238E27FC236}">
              <a16:creationId xmlns:a16="http://schemas.microsoft.com/office/drawing/2014/main" id="{00000000-0008-0000-0400-00006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6" name="Text Box 17">
          <a:extLst>
            <a:ext uri="{FF2B5EF4-FFF2-40B4-BE49-F238E27FC236}">
              <a16:creationId xmlns:a16="http://schemas.microsoft.com/office/drawing/2014/main" id="{00000000-0008-0000-0400-00006C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7" name="Text Box 18">
          <a:extLst>
            <a:ext uri="{FF2B5EF4-FFF2-40B4-BE49-F238E27FC236}">
              <a16:creationId xmlns:a16="http://schemas.microsoft.com/office/drawing/2014/main" id="{00000000-0008-0000-0400-00006D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8" name="Text Box 19">
          <a:extLst>
            <a:ext uri="{FF2B5EF4-FFF2-40B4-BE49-F238E27FC236}">
              <a16:creationId xmlns:a16="http://schemas.microsoft.com/office/drawing/2014/main" id="{00000000-0008-0000-0400-00006E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59" name="Text Box 16">
          <a:extLst>
            <a:ext uri="{FF2B5EF4-FFF2-40B4-BE49-F238E27FC236}">
              <a16:creationId xmlns:a16="http://schemas.microsoft.com/office/drawing/2014/main" id="{00000000-0008-0000-0400-00006F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0" name="Text Box 17">
          <a:extLst>
            <a:ext uri="{FF2B5EF4-FFF2-40B4-BE49-F238E27FC236}">
              <a16:creationId xmlns:a16="http://schemas.microsoft.com/office/drawing/2014/main" id="{00000000-0008-0000-0400-000070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1" name="Text Box 18">
          <a:extLst>
            <a:ext uri="{FF2B5EF4-FFF2-40B4-BE49-F238E27FC236}">
              <a16:creationId xmlns:a16="http://schemas.microsoft.com/office/drawing/2014/main" id="{00000000-0008-0000-0400-000071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2" name="Text Box 19">
          <a:extLst>
            <a:ext uri="{FF2B5EF4-FFF2-40B4-BE49-F238E27FC236}">
              <a16:creationId xmlns:a16="http://schemas.microsoft.com/office/drawing/2014/main" id="{00000000-0008-0000-0400-000072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2163" name="Text Box 15">
          <a:extLst>
            <a:ext uri="{FF2B5EF4-FFF2-40B4-BE49-F238E27FC236}">
              <a16:creationId xmlns:a16="http://schemas.microsoft.com/office/drawing/2014/main" id="{00000000-0008-0000-0400-000073080000}"/>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4" name="Text Box 16">
          <a:extLst>
            <a:ext uri="{FF2B5EF4-FFF2-40B4-BE49-F238E27FC236}">
              <a16:creationId xmlns:a16="http://schemas.microsoft.com/office/drawing/2014/main" id="{00000000-0008-0000-0400-00007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5" name="Text Box 17">
          <a:extLst>
            <a:ext uri="{FF2B5EF4-FFF2-40B4-BE49-F238E27FC236}">
              <a16:creationId xmlns:a16="http://schemas.microsoft.com/office/drawing/2014/main" id="{00000000-0008-0000-0400-000075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6" name="Text Box 18">
          <a:extLst>
            <a:ext uri="{FF2B5EF4-FFF2-40B4-BE49-F238E27FC236}">
              <a16:creationId xmlns:a16="http://schemas.microsoft.com/office/drawing/2014/main" id="{00000000-0008-0000-0400-000076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7" name="Text Box 19">
          <a:extLst>
            <a:ext uri="{FF2B5EF4-FFF2-40B4-BE49-F238E27FC236}">
              <a16:creationId xmlns:a16="http://schemas.microsoft.com/office/drawing/2014/main" id="{00000000-0008-0000-0400-00007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504825</xdr:rowOff>
    </xdr:from>
    <xdr:ext cx="95250" cy="442269"/>
    <xdr:sp macro="" textlink="">
      <xdr:nvSpPr>
        <xdr:cNvPr id="2168" name="Text Box 15">
          <a:extLst>
            <a:ext uri="{FF2B5EF4-FFF2-40B4-BE49-F238E27FC236}">
              <a16:creationId xmlns:a16="http://schemas.microsoft.com/office/drawing/2014/main" id="{00000000-0008-0000-0400-000078080000}"/>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69" name="Text Box 16">
          <a:extLst>
            <a:ext uri="{FF2B5EF4-FFF2-40B4-BE49-F238E27FC236}">
              <a16:creationId xmlns:a16="http://schemas.microsoft.com/office/drawing/2014/main" id="{00000000-0008-0000-0400-000079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70" name="Text Box 17">
          <a:extLst>
            <a:ext uri="{FF2B5EF4-FFF2-40B4-BE49-F238E27FC236}">
              <a16:creationId xmlns:a16="http://schemas.microsoft.com/office/drawing/2014/main" id="{00000000-0008-0000-0400-00007A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71" name="Text Box 18">
          <a:extLst>
            <a:ext uri="{FF2B5EF4-FFF2-40B4-BE49-F238E27FC236}">
              <a16:creationId xmlns:a16="http://schemas.microsoft.com/office/drawing/2014/main" id="{00000000-0008-0000-0400-00007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2" name="Text Box 16">
          <a:extLst>
            <a:ext uri="{FF2B5EF4-FFF2-40B4-BE49-F238E27FC236}">
              <a16:creationId xmlns:a16="http://schemas.microsoft.com/office/drawing/2014/main" id="{00000000-0008-0000-0400-00007C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3" name="Text Box 17">
          <a:extLst>
            <a:ext uri="{FF2B5EF4-FFF2-40B4-BE49-F238E27FC236}">
              <a16:creationId xmlns:a16="http://schemas.microsoft.com/office/drawing/2014/main" id="{00000000-0008-0000-0400-00007D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4" name="Text Box 18">
          <a:extLst>
            <a:ext uri="{FF2B5EF4-FFF2-40B4-BE49-F238E27FC236}">
              <a16:creationId xmlns:a16="http://schemas.microsoft.com/office/drawing/2014/main" id="{00000000-0008-0000-0400-00007E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5" name="Text Box 19">
          <a:extLst>
            <a:ext uri="{FF2B5EF4-FFF2-40B4-BE49-F238E27FC236}">
              <a16:creationId xmlns:a16="http://schemas.microsoft.com/office/drawing/2014/main" id="{00000000-0008-0000-0400-00007F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6" name="Text Box 16">
          <a:extLst>
            <a:ext uri="{FF2B5EF4-FFF2-40B4-BE49-F238E27FC236}">
              <a16:creationId xmlns:a16="http://schemas.microsoft.com/office/drawing/2014/main" id="{00000000-0008-0000-0400-000080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7" name="Text Box 17">
          <a:extLst>
            <a:ext uri="{FF2B5EF4-FFF2-40B4-BE49-F238E27FC236}">
              <a16:creationId xmlns:a16="http://schemas.microsoft.com/office/drawing/2014/main" id="{00000000-0008-0000-0400-000081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8" name="Text Box 18">
          <a:extLst>
            <a:ext uri="{FF2B5EF4-FFF2-40B4-BE49-F238E27FC236}">
              <a16:creationId xmlns:a16="http://schemas.microsoft.com/office/drawing/2014/main" id="{00000000-0008-0000-0400-000082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170392</xdr:rowOff>
    </xdr:from>
    <xdr:ext cx="95250" cy="213632"/>
    <xdr:sp macro="" textlink="">
      <xdr:nvSpPr>
        <xdr:cNvPr id="2179" name="Text Box 15">
          <a:extLst>
            <a:ext uri="{FF2B5EF4-FFF2-40B4-BE49-F238E27FC236}">
              <a16:creationId xmlns:a16="http://schemas.microsoft.com/office/drawing/2014/main" id="{00000000-0008-0000-0400-00008308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0" name="Text Box 16">
          <a:extLst>
            <a:ext uri="{FF2B5EF4-FFF2-40B4-BE49-F238E27FC236}">
              <a16:creationId xmlns:a16="http://schemas.microsoft.com/office/drawing/2014/main" id="{00000000-0008-0000-0400-00008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1" name="Text Box 17">
          <a:extLst>
            <a:ext uri="{FF2B5EF4-FFF2-40B4-BE49-F238E27FC236}">
              <a16:creationId xmlns:a16="http://schemas.microsoft.com/office/drawing/2014/main" id="{00000000-0008-0000-0400-000085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2" name="Text Box 18">
          <a:extLst>
            <a:ext uri="{FF2B5EF4-FFF2-40B4-BE49-F238E27FC236}">
              <a16:creationId xmlns:a16="http://schemas.microsoft.com/office/drawing/2014/main" id="{00000000-0008-0000-0400-000086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3" name="Text Box 19">
          <a:extLst>
            <a:ext uri="{FF2B5EF4-FFF2-40B4-BE49-F238E27FC236}">
              <a16:creationId xmlns:a16="http://schemas.microsoft.com/office/drawing/2014/main" id="{00000000-0008-0000-0400-00008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4" name="Text Box 16">
          <a:extLst>
            <a:ext uri="{FF2B5EF4-FFF2-40B4-BE49-F238E27FC236}">
              <a16:creationId xmlns:a16="http://schemas.microsoft.com/office/drawing/2014/main" id="{00000000-0008-0000-0400-000088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5" name="Text Box 17">
          <a:extLst>
            <a:ext uri="{FF2B5EF4-FFF2-40B4-BE49-F238E27FC236}">
              <a16:creationId xmlns:a16="http://schemas.microsoft.com/office/drawing/2014/main" id="{00000000-0008-0000-0400-000089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6" name="Text Box 18">
          <a:extLst>
            <a:ext uri="{FF2B5EF4-FFF2-40B4-BE49-F238E27FC236}">
              <a16:creationId xmlns:a16="http://schemas.microsoft.com/office/drawing/2014/main" id="{00000000-0008-0000-0400-00008A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7" name="Text Box 19">
          <a:extLst>
            <a:ext uri="{FF2B5EF4-FFF2-40B4-BE49-F238E27FC236}">
              <a16:creationId xmlns:a16="http://schemas.microsoft.com/office/drawing/2014/main" id="{00000000-0008-0000-0400-00008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88" name="Text Box 16">
          <a:extLst>
            <a:ext uri="{FF2B5EF4-FFF2-40B4-BE49-F238E27FC236}">
              <a16:creationId xmlns:a16="http://schemas.microsoft.com/office/drawing/2014/main" id="{00000000-0008-0000-0400-00008C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89" name="Text Box 17">
          <a:extLst>
            <a:ext uri="{FF2B5EF4-FFF2-40B4-BE49-F238E27FC236}">
              <a16:creationId xmlns:a16="http://schemas.microsoft.com/office/drawing/2014/main" id="{00000000-0008-0000-0400-00008D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90" name="Text Box 18">
          <a:extLst>
            <a:ext uri="{FF2B5EF4-FFF2-40B4-BE49-F238E27FC236}">
              <a16:creationId xmlns:a16="http://schemas.microsoft.com/office/drawing/2014/main" id="{00000000-0008-0000-0400-00008E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91" name="Text Box 19">
          <a:extLst>
            <a:ext uri="{FF2B5EF4-FFF2-40B4-BE49-F238E27FC236}">
              <a16:creationId xmlns:a16="http://schemas.microsoft.com/office/drawing/2014/main" id="{00000000-0008-0000-0400-00008F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2192" name="Text Box 15">
          <a:extLst>
            <a:ext uri="{FF2B5EF4-FFF2-40B4-BE49-F238E27FC236}">
              <a16:creationId xmlns:a16="http://schemas.microsoft.com/office/drawing/2014/main" id="{00000000-0008-0000-0400-000090080000}"/>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3" name="Text Box 16">
          <a:extLst>
            <a:ext uri="{FF2B5EF4-FFF2-40B4-BE49-F238E27FC236}">
              <a16:creationId xmlns:a16="http://schemas.microsoft.com/office/drawing/2014/main" id="{00000000-0008-0000-0400-000091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4" name="Text Box 17">
          <a:extLst>
            <a:ext uri="{FF2B5EF4-FFF2-40B4-BE49-F238E27FC236}">
              <a16:creationId xmlns:a16="http://schemas.microsoft.com/office/drawing/2014/main" id="{00000000-0008-0000-0400-000092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5" name="Text Box 18">
          <a:extLst>
            <a:ext uri="{FF2B5EF4-FFF2-40B4-BE49-F238E27FC236}">
              <a16:creationId xmlns:a16="http://schemas.microsoft.com/office/drawing/2014/main" id="{00000000-0008-0000-0400-000093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6" name="Text Box 19">
          <a:extLst>
            <a:ext uri="{FF2B5EF4-FFF2-40B4-BE49-F238E27FC236}">
              <a16:creationId xmlns:a16="http://schemas.microsoft.com/office/drawing/2014/main" id="{00000000-0008-0000-0400-00009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97" name="Text Box 16">
          <a:extLst>
            <a:ext uri="{FF2B5EF4-FFF2-40B4-BE49-F238E27FC236}">
              <a16:creationId xmlns:a16="http://schemas.microsoft.com/office/drawing/2014/main" id="{00000000-0008-0000-0400-000095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98" name="Text Box 17">
          <a:extLst>
            <a:ext uri="{FF2B5EF4-FFF2-40B4-BE49-F238E27FC236}">
              <a16:creationId xmlns:a16="http://schemas.microsoft.com/office/drawing/2014/main" id="{00000000-0008-0000-0400-000096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21</xdr:row>
      <xdr:rowOff>15875</xdr:rowOff>
    </xdr:from>
    <xdr:ext cx="95250" cy="171450"/>
    <xdr:sp macro="" textlink="">
      <xdr:nvSpPr>
        <xdr:cNvPr id="2199" name="Text Box 18">
          <a:extLst>
            <a:ext uri="{FF2B5EF4-FFF2-40B4-BE49-F238E27FC236}">
              <a16:creationId xmlns:a16="http://schemas.microsoft.com/office/drawing/2014/main" id="{00000000-0008-0000-0400-000097080000}"/>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0" name="Text Box 16">
          <a:extLst>
            <a:ext uri="{FF2B5EF4-FFF2-40B4-BE49-F238E27FC236}">
              <a16:creationId xmlns:a16="http://schemas.microsoft.com/office/drawing/2014/main" id="{00000000-0008-0000-0400-000098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1" name="Text Box 17">
          <a:extLst>
            <a:ext uri="{FF2B5EF4-FFF2-40B4-BE49-F238E27FC236}">
              <a16:creationId xmlns:a16="http://schemas.microsoft.com/office/drawing/2014/main" id="{00000000-0008-0000-0400-000099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2" name="Text Box 18">
          <a:extLst>
            <a:ext uri="{FF2B5EF4-FFF2-40B4-BE49-F238E27FC236}">
              <a16:creationId xmlns:a16="http://schemas.microsoft.com/office/drawing/2014/main" id="{00000000-0008-0000-0400-00009A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3" name="Text Box 19">
          <a:extLst>
            <a:ext uri="{FF2B5EF4-FFF2-40B4-BE49-F238E27FC236}">
              <a16:creationId xmlns:a16="http://schemas.microsoft.com/office/drawing/2014/main" id="{00000000-0008-0000-0400-00009B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4" name="Text Box 16">
          <a:extLst>
            <a:ext uri="{FF2B5EF4-FFF2-40B4-BE49-F238E27FC236}">
              <a16:creationId xmlns:a16="http://schemas.microsoft.com/office/drawing/2014/main" id="{00000000-0008-0000-0400-00009C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8496"/>
    <xdr:sp macro="" textlink="">
      <xdr:nvSpPr>
        <xdr:cNvPr id="2205" name="Text Box 15">
          <a:extLst>
            <a:ext uri="{FF2B5EF4-FFF2-40B4-BE49-F238E27FC236}">
              <a16:creationId xmlns:a16="http://schemas.microsoft.com/office/drawing/2014/main" id="{00000000-0008-0000-0400-00009D08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2206" name="Text Box 15">
          <a:extLst>
            <a:ext uri="{FF2B5EF4-FFF2-40B4-BE49-F238E27FC236}">
              <a16:creationId xmlns:a16="http://schemas.microsoft.com/office/drawing/2014/main" id="{00000000-0008-0000-0400-00009E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504825</xdr:rowOff>
    </xdr:from>
    <xdr:ext cx="95250" cy="442269"/>
    <xdr:sp macro="" textlink="">
      <xdr:nvSpPr>
        <xdr:cNvPr id="2207" name="Text Box 15">
          <a:extLst>
            <a:ext uri="{FF2B5EF4-FFF2-40B4-BE49-F238E27FC236}">
              <a16:creationId xmlns:a16="http://schemas.microsoft.com/office/drawing/2014/main" id="{00000000-0008-0000-0400-00009F08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213632"/>
    <xdr:sp macro="" textlink="">
      <xdr:nvSpPr>
        <xdr:cNvPr id="2208" name="Text Box 15">
          <a:extLst>
            <a:ext uri="{FF2B5EF4-FFF2-40B4-BE49-F238E27FC236}">
              <a16:creationId xmlns:a16="http://schemas.microsoft.com/office/drawing/2014/main" id="{00000000-0008-0000-0400-0000A0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4331"/>
    <xdr:sp macro="" textlink="">
      <xdr:nvSpPr>
        <xdr:cNvPr id="2209" name="Text Box 15">
          <a:extLst>
            <a:ext uri="{FF2B5EF4-FFF2-40B4-BE49-F238E27FC236}">
              <a16:creationId xmlns:a16="http://schemas.microsoft.com/office/drawing/2014/main" id="{00000000-0008-0000-0400-0000A1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170392</xdr:rowOff>
    </xdr:from>
    <xdr:ext cx="95250" cy="213632"/>
    <xdr:sp macro="" textlink="">
      <xdr:nvSpPr>
        <xdr:cNvPr id="2210" name="Text Box 15">
          <a:extLst>
            <a:ext uri="{FF2B5EF4-FFF2-40B4-BE49-F238E27FC236}">
              <a16:creationId xmlns:a16="http://schemas.microsoft.com/office/drawing/2014/main" id="{00000000-0008-0000-0400-0000A208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1" name="Text Box 16">
          <a:extLst>
            <a:ext uri="{FF2B5EF4-FFF2-40B4-BE49-F238E27FC236}">
              <a16:creationId xmlns:a16="http://schemas.microsoft.com/office/drawing/2014/main" id="{00000000-0008-0000-0400-0000A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2" name="Text Box 17">
          <a:extLst>
            <a:ext uri="{FF2B5EF4-FFF2-40B4-BE49-F238E27FC236}">
              <a16:creationId xmlns:a16="http://schemas.microsoft.com/office/drawing/2014/main" id="{00000000-0008-0000-0400-0000A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3" name="Text Box 18">
          <a:extLst>
            <a:ext uri="{FF2B5EF4-FFF2-40B4-BE49-F238E27FC236}">
              <a16:creationId xmlns:a16="http://schemas.microsoft.com/office/drawing/2014/main" id="{00000000-0008-0000-0400-0000A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4" name="Text Box 19">
          <a:extLst>
            <a:ext uri="{FF2B5EF4-FFF2-40B4-BE49-F238E27FC236}">
              <a16:creationId xmlns:a16="http://schemas.microsoft.com/office/drawing/2014/main" id="{00000000-0008-0000-0400-0000A6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5" name="Text Box 16">
          <a:extLst>
            <a:ext uri="{FF2B5EF4-FFF2-40B4-BE49-F238E27FC236}">
              <a16:creationId xmlns:a16="http://schemas.microsoft.com/office/drawing/2014/main" id="{00000000-0008-0000-0400-0000A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6" name="Text Box 17">
          <a:extLst>
            <a:ext uri="{FF2B5EF4-FFF2-40B4-BE49-F238E27FC236}">
              <a16:creationId xmlns:a16="http://schemas.microsoft.com/office/drawing/2014/main" id="{00000000-0008-0000-0400-0000A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7" name="Text Box 18">
          <a:extLst>
            <a:ext uri="{FF2B5EF4-FFF2-40B4-BE49-F238E27FC236}">
              <a16:creationId xmlns:a16="http://schemas.microsoft.com/office/drawing/2014/main" id="{00000000-0008-0000-0400-0000A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8" name="Text Box 19">
          <a:extLst>
            <a:ext uri="{FF2B5EF4-FFF2-40B4-BE49-F238E27FC236}">
              <a16:creationId xmlns:a16="http://schemas.microsoft.com/office/drawing/2014/main" id="{00000000-0008-0000-0400-0000AA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19" name="Text Box 16">
          <a:extLst>
            <a:ext uri="{FF2B5EF4-FFF2-40B4-BE49-F238E27FC236}">
              <a16:creationId xmlns:a16="http://schemas.microsoft.com/office/drawing/2014/main" id="{00000000-0008-0000-0400-0000AB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0" name="Text Box 17">
          <a:extLst>
            <a:ext uri="{FF2B5EF4-FFF2-40B4-BE49-F238E27FC236}">
              <a16:creationId xmlns:a16="http://schemas.microsoft.com/office/drawing/2014/main" id="{00000000-0008-0000-0400-0000AC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1" name="Text Box 18">
          <a:extLst>
            <a:ext uri="{FF2B5EF4-FFF2-40B4-BE49-F238E27FC236}">
              <a16:creationId xmlns:a16="http://schemas.microsoft.com/office/drawing/2014/main" id="{00000000-0008-0000-0400-0000AD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2" name="Text Box 19">
          <a:extLst>
            <a:ext uri="{FF2B5EF4-FFF2-40B4-BE49-F238E27FC236}">
              <a16:creationId xmlns:a16="http://schemas.microsoft.com/office/drawing/2014/main" id="{00000000-0008-0000-0400-0000AE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23" name="Text Box 15">
          <a:extLst>
            <a:ext uri="{FF2B5EF4-FFF2-40B4-BE49-F238E27FC236}">
              <a16:creationId xmlns:a16="http://schemas.microsoft.com/office/drawing/2014/main" id="{00000000-0008-0000-0400-0000AF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4" name="Text Box 16">
          <a:extLst>
            <a:ext uri="{FF2B5EF4-FFF2-40B4-BE49-F238E27FC236}">
              <a16:creationId xmlns:a16="http://schemas.microsoft.com/office/drawing/2014/main" id="{00000000-0008-0000-0400-0000B0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5" name="Text Box 17">
          <a:extLst>
            <a:ext uri="{FF2B5EF4-FFF2-40B4-BE49-F238E27FC236}">
              <a16:creationId xmlns:a16="http://schemas.microsoft.com/office/drawing/2014/main" id="{00000000-0008-0000-0400-0000B1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6" name="Text Box 18">
          <a:extLst>
            <a:ext uri="{FF2B5EF4-FFF2-40B4-BE49-F238E27FC236}">
              <a16:creationId xmlns:a16="http://schemas.microsoft.com/office/drawing/2014/main" id="{00000000-0008-0000-0400-0000B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7" name="Text Box 19">
          <a:extLst>
            <a:ext uri="{FF2B5EF4-FFF2-40B4-BE49-F238E27FC236}">
              <a16:creationId xmlns:a16="http://schemas.microsoft.com/office/drawing/2014/main" id="{00000000-0008-0000-0400-0000B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28" name="Text Box 16">
          <a:extLst>
            <a:ext uri="{FF2B5EF4-FFF2-40B4-BE49-F238E27FC236}">
              <a16:creationId xmlns:a16="http://schemas.microsoft.com/office/drawing/2014/main" id="{00000000-0008-0000-0400-0000B4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29" name="Text Box 17">
          <a:extLst>
            <a:ext uri="{FF2B5EF4-FFF2-40B4-BE49-F238E27FC236}">
              <a16:creationId xmlns:a16="http://schemas.microsoft.com/office/drawing/2014/main" id="{00000000-0008-0000-0400-0000B5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30" name="Text Box 18">
          <a:extLst>
            <a:ext uri="{FF2B5EF4-FFF2-40B4-BE49-F238E27FC236}">
              <a16:creationId xmlns:a16="http://schemas.microsoft.com/office/drawing/2014/main" id="{00000000-0008-0000-0400-0000B6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1" name="Text Box 16">
          <a:extLst>
            <a:ext uri="{FF2B5EF4-FFF2-40B4-BE49-F238E27FC236}">
              <a16:creationId xmlns:a16="http://schemas.microsoft.com/office/drawing/2014/main" id="{00000000-0008-0000-0400-0000B7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2" name="Text Box 17">
          <a:extLst>
            <a:ext uri="{FF2B5EF4-FFF2-40B4-BE49-F238E27FC236}">
              <a16:creationId xmlns:a16="http://schemas.microsoft.com/office/drawing/2014/main" id="{00000000-0008-0000-0400-0000B8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3" name="Text Box 18">
          <a:extLst>
            <a:ext uri="{FF2B5EF4-FFF2-40B4-BE49-F238E27FC236}">
              <a16:creationId xmlns:a16="http://schemas.microsoft.com/office/drawing/2014/main" id="{00000000-0008-0000-0400-0000B9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4" name="Text Box 19">
          <a:extLst>
            <a:ext uri="{FF2B5EF4-FFF2-40B4-BE49-F238E27FC236}">
              <a16:creationId xmlns:a16="http://schemas.microsoft.com/office/drawing/2014/main" id="{00000000-0008-0000-0400-0000B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5" name="Text Box 16">
          <a:extLst>
            <a:ext uri="{FF2B5EF4-FFF2-40B4-BE49-F238E27FC236}">
              <a16:creationId xmlns:a16="http://schemas.microsoft.com/office/drawing/2014/main" id="{00000000-0008-0000-0400-0000BB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6" name="Text Box 17">
          <a:extLst>
            <a:ext uri="{FF2B5EF4-FFF2-40B4-BE49-F238E27FC236}">
              <a16:creationId xmlns:a16="http://schemas.microsoft.com/office/drawing/2014/main" id="{00000000-0008-0000-0400-0000BC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7" name="Text Box 18">
          <a:extLst>
            <a:ext uri="{FF2B5EF4-FFF2-40B4-BE49-F238E27FC236}">
              <a16:creationId xmlns:a16="http://schemas.microsoft.com/office/drawing/2014/main" id="{00000000-0008-0000-0400-0000BD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8" name="Text Box 19">
          <a:extLst>
            <a:ext uri="{FF2B5EF4-FFF2-40B4-BE49-F238E27FC236}">
              <a16:creationId xmlns:a16="http://schemas.microsoft.com/office/drawing/2014/main" id="{00000000-0008-0000-0400-0000BE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56743"/>
    <xdr:sp macro="" textlink="">
      <xdr:nvSpPr>
        <xdr:cNvPr id="2239" name="Text Box 15">
          <a:extLst>
            <a:ext uri="{FF2B5EF4-FFF2-40B4-BE49-F238E27FC236}">
              <a16:creationId xmlns:a16="http://schemas.microsoft.com/office/drawing/2014/main" id="{00000000-0008-0000-0400-0000BF08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2240" name="Text Box 15">
          <a:extLst>
            <a:ext uri="{FF2B5EF4-FFF2-40B4-BE49-F238E27FC236}">
              <a16:creationId xmlns:a16="http://schemas.microsoft.com/office/drawing/2014/main" id="{00000000-0008-0000-0400-0000C0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504825</xdr:rowOff>
    </xdr:from>
    <xdr:ext cx="95250" cy="442269"/>
    <xdr:sp macro="" textlink="">
      <xdr:nvSpPr>
        <xdr:cNvPr id="2241" name="Text Box 15">
          <a:extLst>
            <a:ext uri="{FF2B5EF4-FFF2-40B4-BE49-F238E27FC236}">
              <a16:creationId xmlns:a16="http://schemas.microsoft.com/office/drawing/2014/main" id="{00000000-0008-0000-0400-0000C108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213632"/>
    <xdr:sp macro="" textlink="">
      <xdr:nvSpPr>
        <xdr:cNvPr id="2242" name="Text Box 15">
          <a:extLst>
            <a:ext uri="{FF2B5EF4-FFF2-40B4-BE49-F238E27FC236}">
              <a16:creationId xmlns:a16="http://schemas.microsoft.com/office/drawing/2014/main" id="{00000000-0008-0000-0400-0000C2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4331"/>
    <xdr:sp macro="" textlink="">
      <xdr:nvSpPr>
        <xdr:cNvPr id="2243" name="Text Box 15">
          <a:extLst>
            <a:ext uri="{FF2B5EF4-FFF2-40B4-BE49-F238E27FC236}">
              <a16:creationId xmlns:a16="http://schemas.microsoft.com/office/drawing/2014/main" id="{00000000-0008-0000-0400-0000C3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213632"/>
    <xdr:sp macro="" textlink="">
      <xdr:nvSpPr>
        <xdr:cNvPr id="2244" name="Text Box 15">
          <a:extLst>
            <a:ext uri="{FF2B5EF4-FFF2-40B4-BE49-F238E27FC236}">
              <a16:creationId xmlns:a16="http://schemas.microsoft.com/office/drawing/2014/main" id="{00000000-0008-0000-0400-0000C408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5" name="Text Box 16">
          <a:extLst>
            <a:ext uri="{FF2B5EF4-FFF2-40B4-BE49-F238E27FC236}">
              <a16:creationId xmlns:a16="http://schemas.microsoft.com/office/drawing/2014/main" id="{00000000-0008-0000-0400-0000C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6" name="Text Box 17">
          <a:extLst>
            <a:ext uri="{FF2B5EF4-FFF2-40B4-BE49-F238E27FC236}">
              <a16:creationId xmlns:a16="http://schemas.microsoft.com/office/drawing/2014/main" id="{00000000-0008-0000-0400-0000C6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7" name="Text Box 18">
          <a:extLst>
            <a:ext uri="{FF2B5EF4-FFF2-40B4-BE49-F238E27FC236}">
              <a16:creationId xmlns:a16="http://schemas.microsoft.com/office/drawing/2014/main" id="{00000000-0008-0000-0400-0000C7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8" name="Text Box 19">
          <a:extLst>
            <a:ext uri="{FF2B5EF4-FFF2-40B4-BE49-F238E27FC236}">
              <a16:creationId xmlns:a16="http://schemas.microsoft.com/office/drawing/2014/main" id="{00000000-0008-0000-0400-0000C8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49" name="Text Box 16">
          <a:extLst>
            <a:ext uri="{FF2B5EF4-FFF2-40B4-BE49-F238E27FC236}">
              <a16:creationId xmlns:a16="http://schemas.microsoft.com/office/drawing/2014/main" id="{00000000-0008-0000-0400-0000C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0" name="Text Box 17">
          <a:extLst>
            <a:ext uri="{FF2B5EF4-FFF2-40B4-BE49-F238E27FC236}">
              <a16:creationId xmlns:a16="http://schemas.microsoft.com/office/drawing/2014/main" id="{00000000-0008-0000-0400-0000CA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1" name="Text Box 18">
          <a:extLst>
            <a:ext uri="{FF2B5EF4-FFF2-40B4-BE49-F238E27FC236}">
              <a16:creationId xmlns:a16="http://schemas.microsoft.com/office/drawing/2014/main" id="{00000000-0008-0000-0400-0000CB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2" name="Text Box 19">
          <a:extLst>
            <a:ext uri="{FF2B5EF4-FFF2-40B4-BE49-F238E27FC236}">
              <a16:creationId xmlns:a16="http://schemas.microsoft.com/office/drawing/2014/main" id="{00000000-0008-0000-0400-0000CC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3" name="Text Box 16">
          <a:extLst>
            <a:ext uri="{FF2B5EF4-FFF2-40B4-BE49-F238E27FC236}">
              <a16:creationId xmlns:a16="http://schemas.microsoft.com/office/drawing/2014/main" id="{00000000-0008-0000-0400-0000CD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4" name="Text Box 17">
          <a:extLst>
            <a:ext uri="{FF2B5EF4-FFF2-40B4-BE49-F238E27FC236}">
              <a16:creationId xmlns:a16="http://schemas.microsoft.com/office/drawing/2014/main" id="{00000000-0008-0000-0400-0000CE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5" name="Text Box 18">
          <a:extLst>
            <a:ext uri="{FF2B5EF4-FFF2-40B4-BE49-F238E27FC236}">
              <a16:creationId xmlns:a16="http://schemas.microsoft.com/office/drawing/2014/main" id="{00000000-0008-0000-0400-0000CF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6" name="Text Box 19">
          <a:extLst>
            <a:ext uri="{FF2B5EF4-FFF2-40B4-BE49-F238E27FC236}">
              <a16:creationId xmlns:a16="http://schemas.microsoft.com/office/drawing/2014/main" id="{00000000-0008-0000-0400-0000D0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57" name="Text Box 15">
          <a:extLst>
            <a:ext uri="{FF2B5EF4-FFF2-40B4-BE49-F238E27FC236}">
              <a16:creationId xmlns:a16="http://schemas.microsoft.com/office/drawing/2014/main" id="{00000000-0008-0000-0400-0000D1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58" name="Text Box 16">
          <a:extLst>
            <a:ext uri="{FF2B5EF4-FFF2-40B4-BE49-F238E27FC236}">
              <a16:creationId xmlns:a16="http://schemas.microsoft.com/office/drawing/2014/main" id="{00000000-0008-0000-0400-0000D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59" name="Text Box 17">
          <a:extLst>
            <a:ext uri="{FF2B5EF4-FFF2-40B4-BE49-F238E27FC236}">
              <a16:creationId xmlns:a16="http://schemas.microsoft.com/office/drawing/2014/main" id="{00000000-0008-0000-0400-0000D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60" name="Text Box 18">
          <a:extLst>
            <a:ext uri="{FF2B5EF4-FFF2-40B4-BE49-F238E27FC236}">
              <a16:creationId xmlns:a16="http://schemas.microsoft.com/office/drawing/2014/main" id="{00000000-0008-0000-0400-0000D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61" name="Text Box 19">
          <a:extLst>
            <a:ext uri="{FF2B5EF4-FFF2-40B4-BE49-F238E27FC236}">
              <a16:creationId xmlns:a16="http://schemas.microsoft.com/office/drawing/2014/main" id="{00000000-0008-0000-0400-0000D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504825</xdr:rowOff>
    </xdr:from>
    <xdr:ext cx="95250" cy="442269"/>
    <xdr:sp macro="" textlink="">
      <xdr:nvSpPr>
        <xdr:cNvPr id="2262" name="Text Box 15">
          <a:extLst>
            <a:ext uri="{FF2B5EF4-FFF2-40B4-BE49-F238E27FC236}">
              <a16:creationId xmlns:a16="http://schemas.microsoft.com/office/drawing/2014/main" id="{00000000-0008-0000-0400-0000D608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3" name="Text Box 16">
          <a:extLst>
            <a:ext uri="{FF2B5EF4-FFF2-40B4-BE49-F238E27FC236}">
              <a16:creationId xmlns:a16="http://schemas.microsoft.com/office/drawing/2014/main" id="{00000000-0008-0000-0400-0000D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4" name="Text Box 17">
          <a:extLst>
            <a:ext uri="{FF2B5EF4-FFF2-40B4-BE49-F238E27FC236}">
              <a16:creationId xmlns:a16="http://schemas.microsoft.com/office/drawing/2014/main" id="{00000000-0008-0000-0400-0000D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5" name="Text Box 18">
          <a:extLst>
            <a:ext uri="{FF2B5EF4-FFF2-40B4-BE49-F238E27FC236}">
              <a16:creationId xmlns:a16="http://schemas.microsoft.com/office/drawing/2014/main" id="{00000000-0008-0000-0400-0000D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6" name="Text Box 16">
          <a:extLst>
            <a:ext uri="{FF2B5EF4-FFF2-40B4-BE49-F238E27FC236}">
              <a16:creationId xmlns:a16="http://schemas.microsoft.com/office/drawing/2014/main" id="{00000000-0008-0000-0400-0000D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7" name="Text Box 17">
          <a:extLst>
            <a:ext uri="{FF2B5EF4-FFF2-40B4-BE49-F238E27FC236}">
              <a16:creationId xmlns:a16="http://schemas.microsoft.com/office/drawing/2014/main" id="{00000000-0008-0000-0400-0000DB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8" name="Text Box 18">
          <a:extLst>
            <a:ext uri="{FF2B5EF4-FFF2-40B4-BE49-F238E27FC236}">
              <a16:creationId xmlns:a16="http://schemas.microsoft.com/office/drawing/2014/main" id="{00000000-0008-0000-0400-0000DC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9" name="Text Box 19">
          <a:extLst>
            <a:ext uri="{FF2B5EF4-FFF2-40B4-BE49-F238E27FC236}">
              <a16:creationId xmlns:a16="http://schemas.microsoft.com/office/drawing/2014/main" id="{00000000-0008-0000-0400-0000DD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0" name="Text Box 16">
          <a:extLst>
            <a:ext uri="{FF2B5EF4-FFF2-40B4-BE49-F238E27FC236}">
              <a16:creationId xmlns:a16="http://schemas.microsoft.com/office/drawing/2014/main" id="{00000000-0008-0000-0400-0000DE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1" name="Text Box 17">
          <a:extLst>
            <a:ext uri="{FF2B5EF4-FFF2-40B4-BE49-F238E27FC236}">
              <a16:creationId xmlns:a16="http://schemas.microsoft.com/office/drawing/2014/main" id="{00000000-0008-0000-0400-0000DF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2" name="Text Box 18">
          <a:extLst>
            <a:ext uri="{FF2B5EF4-FFF2-40B4-BE49-F238E27FC236}">
              <a16:creationId xmlns:a16="http://schemas.microsoft.com/office/drawing/2014/main" id="{00000000-0008-0000-0400-0000E0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170392</xdr:rowOff>
    </xdr:from>
    <xdr:ext cx="95250" cy="213632"/>
    <xdr:sp macro="" textlink="">
      <xdr:nvSpPr>
        <xdr:cNvPr id="2273" name="Text Box 15">
          <a:extLst>
            <a:ext uri="{FF2B5EF4-FFF2-40B4-BE49-F238E27FC236}">
              <a16:creationId xmlns:a16="http://schemas.microsoft.com/office/drawing/2014/main" id="{00000000-0008-0000-0400-0000E108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4" name="Text Box 16">
          <a:extLst>
            <a:ext uri="{FF2B5EF4-FFF2-40B4-BE49-F238E27FC236}">
              <a16:creationId xmlns:a16="http://schemas.microsoft.com/office/drawing/2014/main" id="{00000000-0008-0000-0400-0000E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5" name="Text Box 17">
          <a:extLst>
            <a:ext uri="{FF2B5EF4-FFF2-40B4-BE49-F238E27FC236}">
              <a16:creationId xmlns:a16="http://schemas.microsoft.com/office/drawing/2014/main" id="{00000000-0008-0000-0400-0000E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6" name="Text Box 18">
          <a:extLst>
            <a:ext uri="{FF2B5EF4-FFF2-40B4-BE49-F238E27FC236}">
              <a16:creationId xmlns:a16="http://schemas.microsoft.com/office/drawing/2014/main" id="{00000000-0008-0000-0400-0000E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7" name="Text Box 19">
          <a:extLst>
            <a:ext uri="{FF2B5EF4-FFF2-40B4-BE49-F238E27FC236}">
              <a16:creationId xmlns:a16="http://schemas.microsoft.com/office/drawing/2014/main" id="{00000000-0008-0000-0400-0000E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78" name="Text Box 16">
          <a:extLst>
            <a:ext uri="{FF2B5EF4-FFF2-40B4-BE49-F238E27FC236}">
              <a16:creationId xmlns:a16="http://schemas.microsoft.com/office/drawing/2014/main" id="{00000000-0008-0000-0400-0000E6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79" name="Text Box 17">
          <a:extLst>
            <a:ext uri="{FF2B5EF4-FFF2-40B4-BE49-F238E27FC236}">
              <a16:creationId xmlns:a16="http://schemas.microsoft.com/office/drawing/2014/main" id="{00000000-0008-0000-0400-0000E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80" name="Text Box 18">
          <a:extLst>
            <a:ext uri="{FF2B5EF4-FFF2-40B4-BE49-F238E27FC236}">
              <a16:creationId xmlns:a16="http://schemas.microsoft.com/office/drawing/2014/main" id="{00000000-0008-0000-0400-0000E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81" name="Text Box 19">
          <a:extLst>
            <a:ext uri="{FF2B5EF4-FFF2-40B4-BE49-F238E27FC236}">
              <a16:creationId xmlns:a16="http://schemas.microsoft.com/office/drawing/2014/main" id="{00000000-0008-0000-0400-0000E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2" name="Text Box 16">
          <a:extLst>
            <a:ext uri="{FF2B5EF4-FFF2-40B4-BE49-F238E27FC236}">
              <a16:creationId xmlns:a16="http://schemas.microsoft.com/office/drawing/2014/main" id="{00000000-0008-0000-0400-0000EA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3" name="Text Box 17">
          <a:extLst>
            <a:ext uri="{FF2B5EF4-FFF2-40B4-BE49-F238E27FC236}">
              <a16:creationId xmlns:a16="http://schemas.microsoft.com/office/drawing/2014/main" id="{00000000-0008-0000-0400-0000EB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4" name="Text Box 18">
          <a:extLst>
            <a:ext uri="{FF2B5EF4-FFF2-40B4-BE49-F238E27FC236}">
              <a16:creationId xmlns:a16="http://schemas.microsoft.com/office/drawing/2014/main" id="{00000000-0008-0000-0400-0000EC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5" name="Text Box 19">
          <a:extLst>
            <a:ext uri="{FF2B5EF4-FFF2-40B4-BE49-F238E27FC236}">
              <a16:creationId xmlns:a16="http://schemas.microsoft.com/office/drawing/2014/main" id="{00000000-0008-0000-0400-0000ED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86" name="Text Box 15">
          <a:extLst>
            <a:ext uri="{FF2B5EF4-FFF2-40B4-BE49-F238E27FC236}">
              <a16:creationId xmlns:a16="http://schemas.microsoft.com/office/drawing/2014/main" id="{00000000-0008-0000-0400-0000EE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7" name="Text Box 16">
          <a:extLst>
            <a:ext uri="{FF2B5EF4-FFF2-40B4-BE49-F238E27FC236}">
              <a16:creationId xmlns:a16="http://schemas.microsoft.com/office/drawing/2014/main" id="{00000000-0008-0000-0400-0000EF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8" name="Text Box 17">
          <a:extLst>
            <a:ext uri="{FF2B5EF4-FFF2-40B4-BE49-F238E27FC236}">
              <a16:creationId xmlns:a16="http://schemas.microsoft.com/office/drawing/2014/main" id="{00000000-0008-0000-0400-0000F0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9" name="Text Box 18">
          <a:extLst>
            <a:ext uri="{FF2B5EF4-FFF2-40B4-BE49-F238E27FC236}">
              <a16:creationId xmlns:a16="http://schemas.microsoft.com/office/drawing/2014/main" id="{00000000-0008-0000-0400-0000F1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90" name="Text Box 19">
          <a:extLst>
            <a:ext uri="{FF2B5EF4-FFF2-40B4-BE49-F238E27FC236}">
              <a16:creationId xmlns:a16="http://schemas.microsoft.com/office/drawing/2014/main" id="{00000000-0008-0000-0400-0000F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91" name="Text Box 16">
          <a:extLst>
            <a:ext uri="{FF2B5EF4-FFF2-40B4-BE49-F238E27FC236}">
              <a16:creationId xmlns:a16="http://schemas.microsoft.com/office/drawing/2014/main" id="{00000000-0008-0000-0400-0000F3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92" name="Text Box 17">
          <a:extLst>
            <a:ext uri="{FF2B5EF4-FFF2-40B4-BE49-F238E27FC236}">
              <a16:creationId xmlns:a16="http://schemas.microsoft.com/office/drawing/2014/main" id="{00000000-0008-0000-0400-0000F4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25</xdr:row>
      <xdr:rowOff>15875</xdr:rowOff>
    </xdr:from>
    <xdr:ext cx="95250" cy="171450"/>
    <xdr:sp macro="" textlink="">
      <xdr:nvSpPr>
        <xdr:cNvPr id="2293" name="Text Box 18">
          <a:extLst>
            <a:ext uri="{FF2B5EF4-FFF2-40B4-BE49-F238E27FC236}">
              <a16:creationId xmlns:a16="http://schemas.microsoft.com/office/drawing/2014/main" id="{00000000-0008-0000-0400-0000F508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4" name="Text Box 16">
          <a:extLst>
            <a:ext uri="{FF2B5EF4-FFF2-40B4-BE49-F238E27FC236}">
              <a16:creationId xmlns:a16="http://schemas.microsoft.com/office/drawing/2014/main" id="{00000000-0008-0000-0400-0000F6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5" name="Text Box 17">
          <a:extLst>
            <a:ext uri="{FF2B5EF4-FFF2-40B4-BE49-F238E27FC236}">
              <a16:creationId xmlns:a16="http://schemas.microsoft.com/office/drawing/2014/main" id="{00000000-0008-0000-0400-0000F7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6" name="Text Box 18">
          <a:extLst>
            <a:ext uri="{FF2B5EF4-FFF2-40B4-BE49-F238E27FC236}">
              <a16:creationId xmlns:a16="http://schemas.microsoft.com/office/drawing/2014/main" id="{00000000-0008-0000-0400-0000F8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7" name="Text Box 19">
          <a:extLst>
            <a:ext uri="{FF2B5EF4-FFF2-40B4-BE49-F238E27FC236}">
              <a16:creationId xmlns:a16="http://schemas.microsoft.com/office/drawing/2014/main" id="{00000000-0008-0000-0400-0000F9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8" name="Text Box 16">
          <a:extLst>
            <a:ext uri="{FF2B5EF4-FFF2-40B4-BE49-F238E27FC236}">
              <a16:creationId xmlns:a16="http://schemas.microsoft.com/office/drawing/2014/main" id="{00000000-0008-0000-0400-0000F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8496"/>
    <xdr:sp macro="" textlink="">
      <xdr:nvSpPr>
        <xdr:cNvPr id="2299" name="Text Box 15">
          <a:extLst>
            <a:ext uri="{FF2B5EF4-FFF2-40B4-BE49-F238E27FC236}">
              <a16:creationId xmlns:a16="http://schemas.microsoft.com/office/drawing/2014/main" id="{00000000-0008-0000-0400-0000FB08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2300" name="Text Box 15">
          <a:extLst>
            <a:ext uri="{FF2B5EF4-FFF2-40B4-BE49-F238E27FC236}">
              <a16:creationId xmlns:a16="http://schemas.microsoft.com/office/drawing/2014/main" id="{00000000-0008-0000-0400-0000FC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2301" name="Text Box 15">
          <a:extLst>
            <a:ext uri="{FF2B5EF4-FFF2-40B4-BE49-F238E27FC236}">
              <a16:creationId xmlns:a16="http://schemas.microsoft.com/office/drawing/2014/main" id="{00000000-0008-0000-0400-0000FD08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2302" name="Text Box 15">
          <a:extLst>
            <a:ext uri="{FF2B5EF4-FFF2-40B4-BE49-F238E27FC236}">
              <a16:creationId xmlns:a16="http://schemas.microsoft.com/office/drawing/2014/main" id="{00000000-0008-0000-0400-0000FE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2303" name="Text Box 15">
          <a:extLst>
            <a:ext uri="{FF2B5EF4-FFF2-40B4-BE49-F238E27FC236}">
              <a16:creationId xmlns:a16="http://schemas.microsoft.com/office/drawing/2014/main" id="{00000000-0008-0000-0400-0000FF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170392</xdr:rowOff>
    </xdr:from>
    <xdr:ext cx="95250" cy="213632"/>
    <xdr:sp macro="" textlink="">
      <xdr:nvSpPr>
        <xdr:cNvPr id="2304" name="Text Box 15">
          <a:extLst>
            <a:ext uri="{FF2B5EF4-FFF2-40B4-BE49-F238E27FC236}">
              <a16:creationId xmlns:a16="http://schemas.microsoft.com/office/drawing/2014/main" id="{00000000-0008-0000-0400-000000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5" name="Text Box 16">
          <a:extLst>
            <a:ext uri="{FF2B5EF4-FFF2-40B4-BE49-F238E27FC236}">
              <a16:creationId xmlns:a16="http://schemas.microsoft.com/office/drawing/2014/main" id="{00000000-0008-0000-0400-00000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6" name="Text Box 17">
          <a:extLst>
            <a:ext uri="{FF2B5EF4-FFF2-40B4-BE49-F238E27FC236}">
              <a16:creationId xmlns:a16="http://schemas.microsoft.com/office/drawing/2014/main" id="{00000000-0008-0000-0400-00000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7" name="Text Box 18">
          <a:extLst>
            <a:ext uri="{FF2B5EF4-FFF2-40B4-BE49-F238E27FC236}">
              <a16:creationId xmlns:a16="http://schemas.microsoft.com/office/drawing/2014/main" id="{00000000-0008-0000-0400-00000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8" name="Text Box 19">
          <a:extLst>
            <a:ext uri="{FF2B5EF4-FFF2-40B4-BE49-F238E27FC236}">
              <a16:creationId xmlns:a16="http://schemas.microsoft.com/office/drawing/2014/main" id="{00000000-0008-0000-0400-00000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09" name="Text Box 16">
          <a:extLst>
            <a:ext uri="{FF2B5EF4-FFF2-40B4-BE49-F238E27FC236}">
              <a16:creationId xmlns:a16="http://schemas.microsoft.com/office/drawing/2014/main" id="{00000000-0008-0000-0400-00000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0" name="Text Box 17">
          <a:extLst>
            <a:ext uri="{FF2B5EF4-FFF2-40B4-BE49-F238E27FC236}">
              <a16:creationId xmlns:a16="http://schemas.microsoft.com/office/drawing/2014/main" id="{00000000-0008-0000-0400-00000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1" name="Text Box 18">
          <a:extLst>
            <a:ext uri="{FF2B5EF4-FFF2-40B4-BE49-F238E27FC236}">
              <a16:creationId xmlns:a16="http://schemas.microsoft.com/office/drawing/2014/main" id="{00000000-0008-0000-0400-00000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2" name="Text Box 19">
          <a:extLst>
            <a:ext uri="{FF2B5EF4-FFF2-40B4-BE49-F238E27FC236}">
              <a16:creationId xmlns:a16="http://schemas.microsoft.com/office/drawing/2014/main" id="{00000000-0008-0000-0400-00000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3" name="Text Box 16">
          <a:extLst>
            <a:ext uri="{FF2B5EF4-FFF2-40B4-BE49-F238E27FC236}">
              <a16:creationId xmlns:a16="http://schemas.microsoft.com/office/drawing/2014/main" id="{00000000-0008-0000-0400-00000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4" name="Text Box 17">
          <a:extLst>
            <a:ext uri="{FF2B5EF4-FFF2-40B4-BE49-F238E27FC236}">
              <a16:creationId xmlns:a16="http://schemas.microsoft.com/office/drawing/2014/main" id="{00000000-0008-0000-0400-00000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5" name="Text Box 18">
          <a:extLst>
            <a:ext uri="{FF2B5EF4-FFF2-40B4-BE49-F238E27FC236}">
              <a16:creationId xmlns:a16="http://schemas.microsoft.com/office/drawing/2014/main" id="{00000000-0008-0000-0400-00000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6" name="Text Box 19">
          <a:extLst>
            <a:ext uri="{FF2B5EF4-FFF2-40B4-BE49-F238E27FC236}">
              <a16:creationId xmlns:a16="http://schemas.microsoft.com/office/drawing/2014/main" id="{00000000-0008-0000-0400-00000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17" name="Text Box 15">
          <a:extLst>
            <a:ext uri="{FF2B5EF4-FFF2-40B4-BE49-F238E27FC236}">
              <a16:creationId xmlns:a16="http://schemas.microsoft.com/office/drawing/2014/main" id="{00000000-0008-0000-0400-00000D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18" name="Text Box 16">
          <a:extLst>
            <a:ext uri="{FF2B5EF4-FFF2-40B4-BE49-F238E27FC236}">
              <a16:creationId xmlns:a16="http://schemas.microsoft.com/office/drawing/2014/main" id="{00000000-0008-0000-0400-00000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19" name="Text Box 17">
          <a:extLst>
            <a:ext uri="{FF2B5EF4-FFF2-40B4-BE49-F238E27FC236}">
              <a16:creationId xmlns:a16="http://schemas.microsoft.com/office/drawing/2014/main" id="{00000000-0008-0000-0400-00000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20" name="Text Box 18">
          <a:extLst>
            <a:ext uri="{FF2B5EF4-FFF2-40B4-BE49-F238E27FC236}">
              <a16:creationId xmlns:a16="http://schemas.microsoft.com/office/drawing/2014/main" id="{00000000-0008-0000-0400-00001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21" name="Text Box 19">
          <a:extLst>
            <a:ext uri="{FF2B5EF4-FFF2-40B4-BE49-F238E27FC236}">
              <a16:creationId xmlns:a16="http://schemas.microsoft.com/office/drawing/2014/main" id="{00000000-0008-0000-0400-00001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2" name="Text Box 16">
          <a:extLst>
            <a:ext uri="{FF2B5EF4-FFF2-40B4-BE49-F238E27FC236}">
              <a16:creationId xmlns:a16="http://schemas.microsoft.com/office/drawing/2014/main" id="{00000000-0008-0000-0400-00001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3" name="Text Box 17">
          <a:extLst>
            <a:ext uri="{FF2B5EF4-FFF2-40B4-BE49-F238E27FC236}">
              <a16:creationId xmlns:a16="http://schemas.microsoft.com/office/drawing/2014/main" id="{00000000-0008-0000-0400-00001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4" name="Text Box 18">
          <a:extLst>
            <a:ext uri="{FF2B5EF4-FFF2-40B4-BE49-F238E27FC236}">
              <a16:creationId xmlns:a16="http://schemas.microsoft.com/office/drawing/2014/main" id="{00000000-0008-0000-0400-00001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5" name="Text Box 16">
          <a:extLst>
            <a:ext uri="{FF2B5EF4-FFF2-40B4-BE49-F238E27FC236}">
              <a16:creationId xmlns:a16="http://schemas.microsoft.com/office/drawing/2014/main" id="{00000000-0008-0000-0400-00001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6" name="Text Box 17">
          <a:extLst>
            <a:ext uri="{FF2B5EF4-FFF2-40B4-BE49-F238E27FC236}">
              <a16:creationId xmlns:a16="http://schemas.microsoft.com/office/drawing/2014/main" id="{00000000-0008-0000-0400-00001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7" name="Text Box 18">
          <a:extLst>
            <a:ext uri="{FF2B5EF4-FFF2-40B4-BE49-F238E27FC236}">
              <a16:creationId xmlns:a16="http://schemas.microsoft.com/office/drawing/2014/main" id="{00000000-0008-0000-0400-00001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8" name="Text Box 19">
          <a:extLst>
            <a:ext uri="{FF2B5EF4-FFF2-40B4-BE49-F238E27FC236}">
              <a16:creationId xmlns:a16="http://schemas.microsoft.com/office/drawing/2014/main" id="{00000000-0008-0000-0400-00001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9" name="Text Box 16">
          <a:extLst>
            <a:ext uri="{FF2B5EF4-FFF2-40B4-BE49-F238E27FC236}">
              <a16:creationId xmlns:a16="http://schemas.microsoft.com/office/drawing/2014/main" id="{00000000-0008-0000-0400-00001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0" name="Text Box 17">
          <a:extLst>
            <a:ext uri="{FF2B5EF4-FFF2-40B4-BE49-F238E27FC236}">
              <a16:creationId xmlns:a16="http://schemas.microsoft.com/office/drawing/2014/main" id="{00000000-0008-0000-0400-00001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1" name="Text Box 18">
          <a:extLst>
            <a:ext uri="{FF2B5EF4-FFF2-40B4-BE49-F238E27FC236}">
              <a16:creationId xmlns:a16="http://schemas.microsoft.com/office/drawing/2014/main" id="{00000000-0008-0000-0400-00001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2" name="Text Box 19">
          <a:extLst>
            <a:ext uri="{FF2B5EF4-FFF2-40B4-BE49-F238E27FC236}">
              <a16:creationId xmlns:a16="http://schemas.microsoft.com/office/drawing/2014/main" id="{00000000-0008-0000-0400-00001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56743"/>
    <xdr:sp macro="" textlink="">
      <xdr:nvSpPr>
        <xdr:cNvPr id="2333" name="Text Box 15">
          <a:extLst>
            <a:ext uri="{FF2B5EF4-FFF2-40B4-BE49-F238E27FC236}">
              <a16:creationId xmlns:a16="http://schemas.microsoft.com/office/drawing/2014/main" id="{00000000-0008-0000-0400-00001D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2334" name="Text Box 15">
          <a:extLst>
            <a:ext uri="{FF2B5EF4-FFF2-40B4-BE49-F238E27FC236}">
              <a16:creationId xmlns:a16="http://schemas.microsoft.com/office/drawing/2014/main" id="{00000000-0008-0000-0400-00001E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2335" name="Text Box 15">
          <a:extLst>
            <a:ext uri="{FF2B5EF4-FFF2-40B4-BE49-F238E27FC236}">
              <a16:creationId xmlns:a16="http://schemas.microsoft.com/office/drawing/2014/main" id="{00000000-0008-0000-0400-00001F09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2336" name="Text Box 15">
          <a:extLst>
            <a:ext uri="{FF2B5EF4-FFF2-40B4-BE49-F238E27FC236}">
              <a16:creationId xmlns:a16="http://schemas.microsoft.com/office/drawing/2014/main" id="{00000000-0008-0000-0400-000020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2337" name="Text Box 15">
          <a:extLst>
            <a:ext uri="{FF2B5EF4-FFF2-40B4-BE49-F238E27FC236}">
              <a16:creationId xmlns:a16="http://schemas.microsoft.com/office/drawing/2014/main" id="{00000000-0008-0000-0400-000021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213632"/>
    <xdr:sp macro="" textlink="">
      <xdr:nvSpPr>
        <xdr:cNvPr id="2338" name="Text Box 15">
          <a:extLst>
            <a:ext uri="{FF2B5EF4-FFF2-40B4-BE49-F238E27FC236}">
              <a16:creationId xmlns:a16="http://schemas.microsoft.com/office/drawing/2014/main" id="{00000000-0008-0000-0400-000022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39" name="Text Box 16">
          <a:extLst>
            <a:ext uri="{FF2B5EF4-FFF2-40B4-BE49-F238E27FC236}">
              <a16:creationId xmlns:a16="http://schemas.microsoft.com/office/drawing/2014/main" id="{00000000-0008-0000-0400-00002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0" name="Text Box 17">
          <a:extLst>
            <a:ext uri="{FF2B5EF4-FFF2-40B4-BE49-F238E27FC236}">
              <a16:creationId xmlns:a16="http://schemas.microsoft.com/office/drawing/2014/main" id="{00000000-0008-0000-0400-00002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1" name="Text Box 18">
          <a:extLst>
            <a:ext uri="{FF2B5EF4-FFF2-40B4-BE49-F238E27FC236}">
              <a16:creationId xmlns:a16="http://schemas.microsoft.com/office/drawing/2014/main" id="{00000000-0008-0000-0400-000025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2" name="Text Box 19">
          <a:extLst>
            <a:ext uri="{FF2B5EF4-FFF2-40B4-BE49-F238E27FC236}">
              <a16:creationId xmlns:a16="http://schemas.microsoft.com/office/drawing/2014/main" id="{00000000-0008-0000-0400-000026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3" name="Text Box 16">
          <a:extLst>
            <a:ext uri="{FF2B5EF4-FFF2-40B4-BE49-F238E27FC236}">
              <a16:creationId xmlns:a16="http://schemas.microsoft.com/office/drawing/2014/main" id="{00000000-0008-0000-0400-00002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4" name="Text Box 17">
          <a:extLst>
            <a:ext uri="{FF2B5EF4-FFF2-40B4-BE49-F238E27FC236}">
              <a16:creationId xmlns:a16="http://schemas.microsoft.com/office/drawing/2014/main" id="{00000000-0008-0000-0400-00002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5" name="Text Box 18">
          <a:extLst>
            <a:ext uri="{FF2B5EF4-FFF2-40B4-BE49-F238E27FC236}">
              <a16:creationId xmlns:a16="http://schemas.microsoft.com/office/drawing/2014/main" id="{00000000-0008-0000-0400-000029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6" name="Text Box 19">
          <a:extLst>
            <a:ext uri="{FF2B5EF4-FFF2-40B4-BE49-F238E27FC236}">
              <a16:creationId xmlns:a16="http://schemas.microsoft.com/office/drawing/2014/main" id="{00000000-0008-0000-0400-00002A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7" name="Text Box 16">
          <a:extLst>
            <a:ext uri="{FF2B5EF4-FFF2-40B4-BE49-F238E27FC236}">
              <a16:creationId xmlns:a16="http://schemas.microsoft.com/office/drawing/2014/main" id="{00000000-0008-0000-0400-00002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8" name="Text Box 17">
          <a:extLst>
            <a:ext uri="{FF2B5EF4-FFF2-40B4-BE49-F238E27FC236}">
              <a16:creationId xmlns:a16="http://schemas.microsoft.com/office/drawing/2014/main" id="{00000000-0008-0000-0400-00002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9" name="Text Box 18">
          <a:extLst>
            <a:ext uri="{FF2B5EF4-FFF2-40B4-BE49-F238E27FC236}">
              <a16:creationId xmlns:a16="http://schemas.microsoft.com/office/drawing/2014/main" id="{00000000-0008-0000-0400-00002D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50" name="Text Box 19">
          <a:extLst>
            <a:ext uri="{FF2B5EF4-FFF2-40B4-BE49-F238E27FC236}">
              <a16:creationId xmlns:a16="http://schemas.microsoft.com/office/drawing/2014/main" id="{00000000-0008-0000-0400-00002E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51" name="Text Box 15">
          <a:extLst>
            <a:ext uri="{FF2B5EF4-FFF2-40B4-BE49-F238E27FC236}">
              <a16:creationId xmlns:a16="http://schemas.microsoft.com/office/drawing/2014/main" id="{00000000-0008-0000-0400-00002F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2" name="Text Box 16">
          <a:extLst>
            <a:ext uri="{FF2B5EF4-FFF2-40B4-BE49-F238E27FC236}">
              <a16:creationId xmlns:a16="http://schemas.microsoft.com/office/drawing/2014/main" id="{00000000-0008-0000-0400-00003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3" name="Text Box 17">
          <a:extLst>
            <a:ext uri="{FF2B5EF4-FFF2-40B4-BE49-F238E27FC236}">
              <a16:creationId xmlns:a16="http://schemas.microsoft.com/office/drawing/2014/main" id="{00000000-0008-0000-0400-00003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4" name="Text Box 18">
          <a:extLst>
            <a:ext uri="{FF2B5EF4-FFF2-40B4-BE49-F238E27FC236}">
              <a16:creationId xmlns:a16="http://schemas.microsoft.com/office/drawing/2014/main" id="{00000000-0008-0000-0400-00003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5" name="Text Box 19">
          <a:extLst>
            <a:ext uri="{FF2B5EF4-FFF2-40B4-BE49-F238E27FC236}">
              <a16:creationId xmlns:a16="http://schemas.microsoft.com/office/drawing/2014/main" id="{00000000-0008-0000-0400-00003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27</xdr:row>
      <xdr:rowOff>504825</xdr:rowOff>
    </xdr:from>
    <xdr:ext cx="95250" cy="442269"/>
    <xdr:sp macro="" textlink="">
      <xdr:nvSpPr>
        <xdr:cNvPr id="2356" name="Text Box 15">
          <a:extLst>
            <a:ext uri="{FF2B5EF4-FFF2-40B4-BE49-F238E27FC236}">
              <a16:creationId xmlns:a16="http://schemas.microsoft.com/office/drawing/2014/main" id="{00000000-0008-0000-0400-000034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7" name="Text Box 16">
          <a:extLst>
            <a:ext uri="{FF2B5EF4-FFF2-40B4-BE49-F238E27FC236}">
              <a16:creationId xmlns:a16="http://schemas.microsoft.com/office/drawing/2014/main" id="{00000000-0008-0000-0400-00003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8" name="Text Box 17">
          <a:extLst>
            <a:ext uri="{FF2B5EF4-FFF2-40B4-BE49-F238E27FC236}">
              <a16:creationId xmlns:a16="http://schemas.microsoft.com/office/drawing/2014/main" id="{00000000-0008-0000-0400-00003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9" name="Text Box 18">
          <a:extLst>
            <a:ext uri="{FF2B5EF4-FFF2-40B4-BE49-F238E27FC236}">
              <a16:creationId xmlns:a16="http://schemas.microsoft.com/office/drawing/2014/main" id="{00000000-0008-0000-0400-00003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0" name="Text Box 16">
          <a:extLst>
            <a:ext uri="{FF2B5EF4-FFF2-40B4-BE49-F238E27FC236}">
              <a16:creationId xmlns:a16="http://schemas.microsoft.com/office/drawing/2014/main" id="{00000000-0008-0000-0400-00003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1" name="Text Box 17">
          <a:extLst>
            <a:ext uri="{FF2B5EF4-FFF2-40B4-BE49-F238E27FC236}">
              <a16:creationId xmlns:a16="http://schemas.microsoft.com/office/drawing/2014/main" id="{00000000-0008-0000-0400-00003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2" name="Text Box 18">
          <a:extLst>
            <a:ext uri="{FF2B5EF4-FFF2-40B4-BE49-F238E27FC236}">
              <a16:creationId xmlns:a16="http://schemas.microsoft.com/office/drawing/2014/main" id="{00000000-0008-0000-0400-00003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3" name="Text Box 19">
          <a:extLst>
            <a:ext uri="{FF2B5EF4-FFF2-40B4-BE49-F238E27FC236}">
              <a16:creationId xmlns:a16="http://schemas.microsoft.com/office/drawing/2014/main" id="{00000000-0008-0000-0400-00003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4" name="Text Box 16">
          <a:extLst>
            <a:ext uri="{FF2B5EF4-FFF2-40B4-BE49-F238E27FC236}">
              <a16:creationId xmlns:a16="http://schemas.microsoft.com/office/drawing/2014/main" id="{00000000-0008-0000-0400-00003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5" name="Text Box 17">
          <a:extLst>
            <a:ext uri="{FF2B5EF4-FFF2-40B4-BE49-F238E27FC236}">
              <a16:creationId xmlns:a16="http://schemas.microsoft.com/office/drawing/2014/main" id="{00000000-0008-0000-0400-00003D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6" name="Text Box 18">
          <a:extLst>
            <a:ext uri="{FF2B5EF4-FFF2-40B4-BE49-F238E27FC236}">
              <a16:creationId xmlns:a16="http://schemas.microsoft.com/office/drawing/2014/main" id="{00000000-0008-0000-0400-00003E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67" name="Text Box 15">
          <a:extLst>
            <a:ext uri="{FF2B5EF4-FFF2-40B4-BE49-F238E27FC236}">
              <a16:creationId xmlns:a16="http://schemas.microsoft.com/office/drawing/2014/main" id="{00000000-0008-0000-0400-00003F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68" name="Text Box 16">
          <a:extLst>
            <a:ext uri="{FF2B5EF4-FFF2-40B4-BE49-F238E27FC236}">
              <a16:creationId xmlns:a16="http://schemas.microsoft.com/office/drawing/2014/main" id="{00000000-0008-0000-0400-00004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69" name="Text Box 17">
          <a:extLst>
            <a:ext uri="{FF2B5EF4-FFF2-40B4-BE49-F238E27FC236}">
              <a16:creationId xmlns:a16="http://schemas.microsoft.com/office/drawing/2014/main" id="{00000000-0008-0000-0400-00004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70" name="Text Box 18">
          <a:extLst>
            <a:ext uri="{FF2B5EF4-FFF2-40B4-BE49-F238E27FC236}">
              <a16:creationId xmlns:a16="http://schemas.microsoft.com/office/drawing/2014/main" id="{00000000-0008-0000-0400-00004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71" name="Text Box 19">
          <a:extLst>
            <a:ext uri="{FF2B5EF4-FFF2-40B4-BE49-F238E27FC236}">
              <a16:creationId xmlns:a16="http://schemas.microsoft.com/office/drawing/2014/main" id="{00000000-0008-0000-0400-00004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2" name="Text Box 16">
          <a:extLst>
            <a:ext uri="{FF2B5EF4-FFF2-40B4-BE49-F238E27FC236}">
              <a16:creationId xmlns:a16="http://schemas.microsoft.com/office/drawing/2014/main" id="{00000000-0008-0000-0400-00004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3" name="Text Box 17">
          <a:extLst>
            <a:ext uri="{FF2B5EF4-FFF2-40B4-BE49-F238E27FC236}">
              <a16:creationId xmlns:a16="http://schemas.microsoft.com/office/drawing/2014/main" id="{00000000-0008-0000-0400-00004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4" name="Text Box 18">
          <a:extLst>
            <a:ext uri="{FF2B5EF4-FFF2-40B4-BE49-F238E27FC236}">
              <a16:creationId xmlns:a16="http://schemas.microsoft.com/office/drawing/2014/main" id="{00000000-0008-0000-0400-00004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5" name="Text Box 19">
          <a:extLst>
            <a:ext uri="{FF2B5EF4-FFF2-40B4-BE49-F238E27FC236}">
              <a16:creationId xmlns:a16="http://schemas.microsoft.com/office/drawing/2014/main" id="{00000000-0008-0000-0400-00004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6" name="Text Box 16">
          <a:extLst>
            <a:ext uri="{FF2B5EF4-FFF2-40B4-BE49-F238E27FC236}">
              <a16:creationId xmlns:a16="http://schemas.microsoft.com/office/drawing/2014/main" id="{00000000-0008-0000-0400-000048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7" name="Text Box 17">
          <a:extLst>
            <a:ext uri="{FF2B5EF4-FFF2-40B4-BE49-F238E27FC236}">
              <a16:creationId xmlns:a16="http://schemas.microsoft.com/office/drawing/2014/main" id="{00000000-0008-0000-0400-000049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8" name="Text Box 18">
          <a:extLst>
            <a:ext uri="{FF2B5EF4-FFF2-40B4-BE49-F238E27FC236}">
              <a16:creationId xmlns:a16="http://schemas.microsoft.com/office/drawing/2014/main" id="{00000000-0008-0000-0400-00004A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9" name="Text Box 19">
          <a:extLst>
            <a:ext uri="{FF2B5EF4-FFF2-40B4-BE49-F238E27FC236}">
              <a16:creationId xmlns:a16="http://schemas.microsoft.com/office/drawing/2014/main" id="{00000000-0008-0000-0400-00004B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80" name="Text Box 15">
          <a:extLst>
            <a:ext uri="{FF2B5EF4-FFF2-40B4-BE49-F238E27FC236}">
              <a16:creationId xmlns:a16="http://schemas.microsoft.com/office/drawing/2014/main" id="{00000000-0008-0000-0400-00004C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1" name="Text Box 16">
          <a:extLst>
            <a:ext uri="{FF2B5EF4-FFF2-40B4-BE49-F238E27FC236}">
              <a16:creationId xmlns:a16="http://schemas.microsoft.com/office/drawing/2014/main" id="{00000000-0008-0000-0400-00004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2" name="Text Box 17">
          <a:extLst>
            <a:ext uri="{FF2B5EF4-FFF2-40B4-BE49-F238E27FC236}">
              <a16:creationId xmlns:a16="http://schemas.microsoft.com/office/drawing/2014/main" id="{00000000-0008-0000-0400-00004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3" name="Text Box 18">
          <a:extLst>
            <a:ext uri="{FF2B5EF4-FFF2-40B4-BE49-F238E27FC236}">
              <a16:creationId xmlns:a16="http://schemas.microsoft.com/office/drawing/2014/main" id="{00000000-0008-0000-0400-00004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4" name="Text Box 19">
          <a:extLst>
            <a:ext uri="{FF2B5EF4-FFF2-40B4-BE49-F238E27FC236}">
              <a16:creationId xmlns:a16="http://schemas.microsoft.com/office/drawing/2014/main" id="{00000000-0008-0000-0400-00005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85" name="Text Box 16">
          <a:extLst>
            <a:ext uri="{FF2B5EF4-FFF2-40B4-BE49-F238E27FC236}">
              <a16:creationId xmlns:a16="http://schemas.microsoft.com/office/drawing/2014/main" id="{00000000-0008-0000-0400-00005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86" name="Text Box 17">
          <a:extLst>
            <a:ext uri="{FF2B5EF4-FFF2-40B4-BE49-F238E27FC236}">
              <a16:creationId xmlns:a16="http://schemas.microsoft.com/office/drawing/2014/main" id="{00000000-0008-0000-0400-00005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29</xdr:row>
      <xdr:rowOff>15875</xdr:rowOff>
    </xdr:from>
    <xdr:ext cx="95250" cy="171450"/>
    <xdr:sp macro="" textlink="">
      <xdr:nvSpPr>
        <xdr:cNvPr id="2387" name="Text Box 18">
          <a:extLst>
            <a:ext uri="{FF2B5EF4-FFF2-40B4-BE49-F238E27FC236}">
              <a16:creationId xmlns:a16="http://schemas.microsoft.com/office/drawing/2014/main" id="{00000000-0008-0000-0400-00005309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88" name="Text Box 16">
          <a:extLst>
            <a:ext uri="{FF2B5EF4-FFF2-40B4-BE49-F238E27FC236}">
              <a16:creationId xmlns:a16="http://schemas.microsoft.com/office/drawing/2014/main" id="{00000000-0008-0000-0400-00005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89" name="Text Box 17">
          <a:extLst>
            <a:ext uri="{FF2B5EF4-FFF2-40B4-BE49-F238E27FC236}">
              <a16:creationId xmlns:a16="http://schemas.microsoft.com/office/drawing/2014/main" id="{00000000-0008-0000-0400-00005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0" name="Text Box 18">
          <a:extLst>
            <a:ext uri="{FF2B5EF4-FFF2-40B4-BE49-F238E27FC236}">
              <a16:creationId xmlns:a16="http://schemas.microsoft.com/office/drawing/2014/main" id="{00000000-0008-0000-0400-00005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1" name="Text Box 19">
          <a:extLst>
            <a:ext uri="{FF2B5EF4-FFF2-40B4-BE49-F238E27FC236}">
              <a16:creationId xmlns:a16="http://schemas.microsoft.com/office/drawing/2014/main" id="{00000000-0008-0000-0400-00005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2" name="Text Box 16">
          <a:extLst>
            <a:ext uri="{FF2B5EF4-FFF2-40B4-BE49-F238E27FC236}">
              <a16:creationId xmlns:a16="http://schemas.microsoft.com/office/drawing/2014/main" id="{00000000-0008-0000-0400-00005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93" name="Text Box 15">
          <a:extLst>
            <a:ext uri="{FF2B5EF4-FFF2-40B4-BE49-F238E27FC236}">
              <a16:creationId xmlns:a16="http://schemas.microsoft.com/office/drawing/2014/main" id="{00000000-0008-0000-0400-000059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8496"/>
    <xdr:sp macro="" textlink="">
      <xdr:nvSpPr>
        <xdr:cNvPr id="2394" name="Text Box 15">
          <a:extLst>
            <a:ext uri="{FF2B5EF4-FFF2-40B4-BE49-F238E27FC236}">
              <a16:creationId xmlns:a16="http://schemas.microsoft.com/office/drawing/2014/main" id="{00000000-0008-0000-0400-00005A09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2395" name="Text Box 15">
          <a:extLst>
            <a:ext uri="{FF2B5EF4-FFF2-40B4-BE49-F238E27FC236}">
              <a16:creationId xmlns:a16="http://schemas.microsoft.com/office/drawing/2014/main" id="{00000000-0008-0000-0400-00005B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2396" name="Text Box 15">
          <a:extLst>
            <a:ext uri="{FF2B5EF4-FFF2-40B4-BE49-F238E27FC236}">
              <a16:creationId xmlns:a16="http://schemas.microsoft.com/office/drawing/2014/main" id="{00000000-0008-0000-0400-00005C09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2397" name="Text Box 15">
          <a:extLst>
            <a:ext uri="{FF2B5EF4-FFF2-40B4-BE49-F238E27FC236}">
              <a16:creationId xmlns:a16="http://schemas.microsoft.com/office/drawing/2014/main" id="{00000000-0008-0000-0400-00005D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2398" name="Text Box 15">
          <a:extLst>
            <a:ext uri="{FF2B5EF4-FFF2-40B4-BE49-F238E27FC236}">
              <a16:creationId xmlns:a16="http://schemas.microsoft.com/office/drawing/2014/main" id="{00000000-0008-0000-0400-00005E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99" name="Text Box 15">
          <a:extLst>
            <a:ext uri="{FF2B5EF4-FFF2-40B4-BE49-F238E27FC236}">
              <a16:creationId xmlns:a16="http://schemas.microsoft.com/office/drawing/2014/main" id="{00000000-0008-0000-0400-00005F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0" name="Text Box 16">
          <a:extLst>
            <a:ext uri="{FF2B5EF4-FFF2-40B4-BE49-F238E27FC236}">
              <a16:creationId xmlns:a16="http://schemas.microsoft.com/office/drawing/2014/main" id="{00000000-0008-0000-0400-00006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1" name="Text Box 17">
          <a:extLst>
            <a:ext uri="{FF2B5EF4-FFF2-40B4-BE49-F238E27FC236}">
              <a16:creationId xmlns:a16="http://schemas.microsoft.com/office/drawing/2014/main" id="{00000000-0008-0000-0400-00006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2" name="Text Box 18">
          <a:extLst>
            <a:ext uri="{FF2B5EF4-FFF2-40B4-BE49-F238E27FC236}">
              <a16:creationId xmlns:a16="http://schemas.microsoft.com/office/drawing/2014/main" id="{00000000-0008-0000-0400-00006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3" name="Text Box 19">
          <a:extLst>
            <a:ext uri="{FF2B5EF4-FFF2-40B4-BE49-F238E27FC236}">
              <a16:creationId xmlns:a16="http://schemas.microsoft.com/office/drawing/2014/main" id="{00000000-0008-0000-0400-00006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4" name="Text Box 16">
          <a:extLst>
            <a:ext uri="{FF2B5EF4-FFF2-40B4-BE49-F238E27FC236}">
              <a16:creationId xmlns:a16="http://schemas.microsoft.com/office/drawing/2014/main" id="{00000000-0008-0000-0400-00006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5" name="Text Box 17">
          <a:extLst>
            <a:ext uri="{FF2B5EF4-FFF2-40B4-BE49-F238E27FC236}">
              <a16:creationId xmlns:a16="http://schemas.microsoft.com/office/drawing/2014/main" id="{00000000-0008-0000-0400-00006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6" name="Text Box 18">
          <a:extLst>
            <a:ext uri="{FF2B5EF4-FFF2-40B4-BE49-F238E27FC236}">
              <a16:creationId xmlns:a16="http://schemas.microsoft.com/office/drawing/2014/main" id="{00000000-0008-0000-0400-00006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7" name="Text Box 19">
          <a:extLst>
            <a:ext uri="{FF2B5EF4-FFF2-40B4-BE49-F238E27FC236}">
              <a16:creationId xmlns:a16="http://schemas.microsoft.com/office/drawing/2014/main" id="{00000000-0008-0000-0400-00006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08" name="Text Box 16">
          <a:extLst>
            <a:ext uri="{FF2B5EF4-FFF2-40B4-BE49-F238E27FC236}">
              <a16:creationId xmlns:a16="http://schemas.microsoft.com/office/drawing/2014/main" id="{00000000-0008-0000-0400-000068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09" name="Text Box 17">
          <a:extLst>
            <a:ext uri="{FF2B5EF4-FFF2-40B4-BE49-F238E27FC236}">
              <a16:creationId xmlns:a16="http://schemas.microsoft.com/office/drawing/2014/main" id="{00000000-0008-0000-0400-00006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10" name="Text Box 18">
          <a:extLst>
            <a:ext uri="{FF2B5EF4-FFF2-40B4-BE49-F238E27FC236}">
              <a16:creationId xmlns:a16="http://schemas.microsoft.com/office/drawing/2014/main" id="{00000000-0008-0000-0400-00006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11" name="Text Box 19">
          <a:extLst>
            <a:ext uri="{FF2B5EF4-FFF2-40B4-BE49-F238E27FC236}">
              <a16:creationId xmlns:a16="http://schemas.microsoft.com/office/drawing/2014/main" id="{00000000-0008-0000-0400-00006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12" name="Text Box 15">
          <a:extLst>
            <a:ext uri="{FF2B5EF4-FFF2-40B4-BE49-F238E27FC236}">
              <a16:creationId xmlns:a16="http://schemas.microsoft.com/office/drawing/2014/main" id="{00000000-0008-0000-0400-00006C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3" name="Text Box 16">
          <a:extLst>
            <a:ext uri="{FF2B5EF4-FFF2-40B4-BE49-F238E27FC236}">
              <a16:creationId xmlns:a16="http://schemas.microsoft.com/office/drawing/2014/main" id="{00000000-0008-0000-0400-00006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4" name="Text Box 17">
          <a:extLst>
            <a:ext uri="{FF2B5EF4-FFF2-40B4-BE49-F238E27FC236}">
              <a16:creationId xmlns:a16="http://schemas.microsoft.com/office/drawing/2014/main" id="{00000000-0008-0000-0400-00006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5" name="Text Box 18">
          <a:extLst>
            <a:ext uri="{FF2B5EF4-FFF2-40B4-BE49-F238E27FC236}">
              <a16:creationId xmlns:a16="http://schemas.microsoft.com/office/drawing/2014/main" id="{00000000-0008-0000-0400-00006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6" name="Text Box 19">
          <a:extLst>
            <a:ext uri="{FF2B5EF4-FFF2-40B4-BE49-F238E27FC236}">
              <a16:creationId xmlns:a16="http://schemas.microsoft.com/office/drawing/2014/main" id="{00000000-0008-0000-0400-00007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7" name="Text Box 16">
          <a:extLst>
            <a:ext uri="{FF2B5EF4-FFF2-40B4-BE49-F238E27FC236}">
              <a16:creationId xmlns:a16="http://schemas.microsoft.com/office/drawing/2014/main" id="{00000000-0008-0000-0400-00007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8" name="Text Box 17">
          <a:extLst>
            <a:ext uri="{FF2B5EF4-FFF2-40B4-BE49-F238E27FC236}">
              <a16:creationId xmlns:a16="http://schemas.microsoft.com/office/drawing/2014/main" id="{00000000-0008-0000-0400-00007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9" name="Text Box 18">
          <a:extLst>
            <a:ext uri="{FF2B5EF4-FFF2-40B4-BE49-F238E27FC236}">
              <a16:creationId xmlns:a16="http://schemas.microsoft.com/office/drawing/2014/main" id="{00000000-0008-0000-0400-00007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0" name="Text Box 16">
          <a:extLst>
            <a:ext uri="{FF2B5EF4-FFF2-40B4-BE49-F238E27FC236}">
              <a16:creationId xmlns:a16="http://schemas.microsoft.com/office/drawing/2014/main" id="{00000000-0008-0000-0400-00007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1" name="Text Box 17">
          <a:extLst>
            <a:ext uri="{FF2B5EF4-FFF2-40B4-BE49-F238E27FC236}">
              <a16:creationId xmlns:a16="http://schemas.microsoft.com/office/drawing/2014/main" id="{00000000-0008-0000-0400-00007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2" name="Text Box 18">
          <a:extLst>
            <a:ext uri="{FF2B5EF4-FFF2-40B4-BE49-F238E27FC236}">
              <a16:creationId xmlns:a16="http://schemas.microsoft.com/office/drawing/2014/main" id="{00000000-0008-0000-0400-00007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3" name="Text Box 19">
          <a:extLst>
            <a:ext uri="{FF2B5EF4-FFF2-40B4-BE49-F238E27FC236}">
              <a16:creationId xmlns:a16="http://schemas.microsoft.com/office/drawing/2014/main" id="{00000000-0008-0000-0400-00007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4" name="Text Box 16">
          <a:extLst>
            <a:ext uri="{FF2B5EF4-FFF2-40B4-BE49-F238E27FC236}">
              <a16:creationId xmlns:a16="http://schemas.microsoft.com/office/drawing/2014/main" id="{00000000-0008-0000-0400-00007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5" name="Text Box 17">
          <a:extLst>
            <a:ext uri="{FF2B5EF4-FFF2-40B4-BE49-F238E27FC236}">
              <a16:creationId xmlns:a16="http://schemas.microsoft.com/office/drawing/2014/main" id="{00000000-0008-0000-0400-00007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6" name="Text Box 18">
          <a:extLst>
            <a:ext uri="{FF2B5EF4-FFF2-40B4-BE49-F238E27FC236}">
              <a16:creationId xmlns:a16="http://schemas.microsoft.com/office/drawing/2014/main" id="{00000000-0008-0000-0400-00007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7" name="Text Box 19">
          <a:extLst>
            <a:ext uri="{FF2B5EF4-FFF2-40B4-BE49-F238E27FC236}">
              <a16:creationId xmlns:a16="http://schemas.microsoft.com/office/drawing/2014/main" id="{00000000-0008-0000-0400-00007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56743"/>
    <xdr:sp macro="" textlink="">
      <xdr:nvSpPr>
        <xdr:cNvPr id="2428" name="Text Box 15">
          <a:extLst>
            <a:ext uri="{FF2B5EF4-FFF2-40B4-BE49-F238E27FC236}">
              <a16:creationId xmlns:a16="http://schemas.microsoft.com/office/drawing/2014/main" id="{00000000-0008-0000-0400-00007C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2429" name="Text Box 15">
          <a:extLst>
            <a:ext uri="{FF2B5EF4-FFF2-40B4-BE49-F238E27FC236}">
              <a16:creationId xmlns:a16="http://schemas.microsoft.com/office/drawing/2014/main" id="{00000000-0008-0000-0400-00007D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2430" name="Text Box 15">
          <a:extLst>
            <a:ext uri="{FF2B5EF4-FFF2-40B4-BE49-F238E27FC236}">
              <a16:creationId xmlns:a16="http://schemas.microsoft.com/office/drawing/2014/main" id="{00000000-0008-0000-0400-00007E09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2431" name="Text Box 15">
          <a:extLst>
            <a:ext uri="{FF2B5EF4-FFF2-40B4-BE49-F238E27FC236}">
              <a16:creationId xmlns:a16="http://schemas.microsoft.com/office/drawing/2014/main" id="{00000000-0008-0000-0400-00007F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2432" name="Text Box 15">
          <a:extLst>
            <a:ext uri="{FF2B5EF4-FFF2-40B4-BE49-F238E27FC236}">
              <a16:creationId xmlns:a16="http://schemas.microsoft.com/office/drawing/2014/main" id="{00000000-0008-0000-0400-000080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213632"/>
    <xdr:sp macro="" textlink="">
      <xdr:nvSpPr>
        <xdr:cNvPr id="2433" name="Text Box 15">
          <a:extLst>
            <a:ext uri="{FF2B5EF4-FFF2-40B4-BE49-F238E27FC236}">
              <a16:creationId xmlns:a16="http://schemas.microsoft.com/office/drawing/2014/main" id="{00000000-0008-0000-0400-000081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4" name="Text Box 16">
          <a:extLst>
            <a:ext uri="{FF2B5EF4-FFF2-40B4-BE49-F238E27FC236}">
              <a16:creationId xmlns:a16="http://schemas.microsoft.com/office/drawing/2014/main" id="{00000000-0008-0000-0400-00008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5" name="Text Box 17">
          <a:extLst>
            <a:ext uri="{FF2B5EF4-FFF2-40B4-BE49-F238E27FC236}">
              <a16:creationId xmlns:a16="http://schemas.microsoft.com/office/drawing/2014/main" id="{00000000-0008-0000-0400-00008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6" name="Text Box 18">
          <a:extLst>
            <a:ext uri="{FF2B5EF4-FFF2-40B4-BE49-F238E27FC236}">
              <a16:creationId xmlns:a16="http://schemas.microsoft.com/office/drawing/2014/main" id="{00000000-0008-0000-0400-00008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7" name="Text Box 19">
          <a:extLst>
            <a:ext uri="{FF2B5EF4-FFF2-40B4-BE49-F238E27FC236}">
              <a16:creationId xmlns:a16="http://schemas.microsoft.com/office/drawing/2014/main" id="{00000000-0008-0000-0400-000085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38" name="Text Box 16">
          <a:extLst>
            <a:ext uri="{FF2B5EF4-FFF2-40B4-BE49-F238E27FC236}">
              <a16:creationId xmlns:a16="http://schemas.microsoft.com/office/drawing/2014/main" id="{00000000-0008-0000-0400-00008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39" name="Text Box 17">
          <a:extLst>
            <a:ext uri="{FF2B5EF4-FFF2-40B4-BE49-F238E27FC236}">
              <a16:creationId xmlns:a16="http://schemas.microsoft.com/office/drawing/2014/main" id="{00000000-0008-0000-0400-00008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40" name="Text Box 18">
          <a:extLst>
            <a:ext uri="{FF2B5EF4-FFF2-40B4-BE49-F238E27FC236}">
              <a16:creationId xmlns:a16="http://schemas.microsoft.com/office/drawing/2014/main" id="{00000000-0008-0000-0400-00008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41" name="Text Box 19">
          <a:extLst>
            <a:ext uri="{FF2B5EF4-FFF2-40B4-BE49-F238E27FC236}">
              <a16:creationId xmlns:a16="http://schemas.microsoft.com/office/drawing/2014/main" id="{00000000-0008-0000-0400-000089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2" name="Text Box 16">
          <a:extLst>
            <a:ext uri="{FF2B5EF4-FFF2-40B4-BE49-F238E27FC236}">
              <a16:creationId xmlns:a16="http://schemas.microsoft.com/office/drawing/2014/main" id="{00000000-0008-0000-0400-00008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3" name="Text Box 17">
          <a:extLst>
            <a:ext uri="{FF2B5EF4-FFF2-40B4-BE49-F238E27FC236}">
              <a16:creationId xmlns:a16="http://schemas.microsoft.com/office/drawing/2014/main" id="{00000000-0008-0000-0400-00008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4" name="Text Box 18">
          <a:extLst>
            <a:ext uri="{FF2B5EF4-FFF2-40B4-BE49-F238E27FC236}">
              <a16:creationId xmlns:a16="http://schemas.microsoft.com/office/drawing/2014/main" id="{00000000-0008-0000-0400-00008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5" name="Text Box 19">
          <a:extLst>
            <a:ext uri="{FF2B5EF4-FFF2-40B4-BE49-F238E27FC236}">
              <a16:creationId xmlns:a16="http://schemas.microsoft.com/office/drawing/2014/main" id="{00000000-0008-0000-0400-00008D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46" name="Text Box 15">
          <a:extLst>
            <a:ext uri="{FF2B5EF4-FFF2-40B4-BE49-F238E27FC236}">
              <a16:creationId xmlns:a16="http://schemas.microsoft.com/office/drawing/2014/main" id="{00000000-0008-0000-0400-00008E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7" name="Text Box 16">
          <a:extLst>
            <a:ext uri="{FF2B5EF4-FFF2-40B4-BE49-F238E27FC236}">
              <a16:creationId xmlns:a16="http://schemas.microsoft.com/office/drawing/2014/main" id="{00000000-0008-0000-0400-00008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8" name="Text Box 17">
          <a:extLst>
            <a:ext uri="{FF2B5EF4-FFF2-40B4-BE49-F238E27FC236}">
              <a16:creationId xmlns:a16="http://schemas.microsoft.com/office/drawing/2014/main" id="{00000000-0008-0000-0400-00009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9" name="Text Box 18">
          <a:extLst>
            <a:ext uri="{FF2B5EF4-FFF2-40B4-BE49-F238E27FC236}">
              <a16:creationId xmlns:a16="http://schemas.microsoft.com/office/drawing/2014/main" id="{00000000-0008-0000-0400-00009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50" name="Text Box 19">
          <a:extLst>
            <a:ext uri="{FF2B5EF4-FFF2-40B4-BE49-F238E27FC236}">
              <a16:creationId xmlns:a16="http://schemas.microsoft.com/office/drawing/2014/main" id="{00000000-0008-0000-0400-00009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31</xdr:row>
      <xdr:rowOff>504825</xdr:rowOff>
    </xdr:from>
    <xdr:ext cx="95250" cy="442269"/>
    <xdr:sp macro="" textlink="">
      <xdr:nvSpPr>
        <xdr:cNvPr id="2451" name="Text Box 15">
          <a:extLst>
            <a:ext uri="{FF2B5EF4-FFF2-40B4-BE49-F238E27FC236}">
              <a16:creationId xmlns:a16="http://schemas.microsoft.com/office/drawing/2014/main" id="{00000000-0008-0000-0400-000093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2" name="Text Box 16">
          <a:extLst>
            <a:ext uri="{FF2B5EF4-FFF2-40B4-BE49-F238E27FC236}">
              <a16:creationId xmlns:a16="http://schemas.microsoft.com/office/drawing/2014/main" id="{00000000-0008-0000-0400-00009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3" name="Text Box 17">
          <a:extLst>
            <a:ext uri="{FF2B5EF4-FFF2-40B4-BE49-F238E27FC236}">
              <a16:creationId xmlns:a16="http://schemas.microsoft.com/office/drawing/2014/main" id="{00000000-0008-0000-0400-00009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4" name="Text Box 18">
          <a:extLst>
            <a:ext uri="{FF2B5EF4-FFF2-40B4-BE49-F238E27FC236}">
              <a16:creationId xmlns:a16="http://schemas.microsoft.com/office/drawing/2014/main" id="{00000000-0008-0000-0400-00009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5" name="Text Box 16">
          <a:extLst>
            <a:ext uri="{FF2B5EF4-FFF2-40B4-BE49-F238E27FC236}">
              <a16:creationId xmlns:a16="http://schemas.microsoft.com/office/drawing/2014/main" id="{00000000-0008-0000-0400-00009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6" name="Text Box 17">
          <a:extLst>
            <a:ext uri="{FF2B5EF4-FFF2-40B4-BE49-F238E27FC236}">
              <a16:creationId xmlns:a16="http://schemas.microsoft.com/office/drawing/2014/main" id="{00000000-0008-0000-0400-00009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7" name="Text Box 18">
          <a:extLst>
            <a:ext uri="{FF2B5EF4-FFF2-40B4-BE49-F238E27FC236}">
              <a16:creationId xmlns:a16="http://schemas.microsoft.com/office/drawing/2014/main" id="{00000000-0008-0000-0400-00009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8" name="Text Box 19">
          <a:extLst>
            <a:ext uri="{FF2B5EF4-FFF2-40B4-BE49-F238E27FC236}">
              <a16:creationId xmlns:a16="http://schemas.microsoft.com/office/drawing/2014/main" id="{00000000-0008-0000-0400-00009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9" name="Text Box 16">
          <a:extLst>
            <a:ext uri="{FF2B5EF4-FFF2-40B4-BE49-F238E27FC236}">
              <a16:creationId xmlns:a16="http://schemas.microsoft.com/office/drawing/2014/main" id="{00000000-0008-0000-0400-00009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60" name="Text Box 17">
          <a:extLst>
            <a:ext uri="{FF2B5EF4-FFF2-40B4-BE49-F238E27FC236}">
              <a16:creationId xmlns:a16="http://schemas.microsoft.com/office/drawing/2014/main" id="{00000000-0008-0000-0400-00009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61" name="Text Box 18">
          <a:extLst>
            <a:ext uri="{FF2B5EF4-FFF2-40B4-BE49-F238E27FC236}">
              <a16:creationId xmlns:a16="http://schemas.microsoft.com/office/drawing/2014/main" id="{00000000-0008-0000-0400-00009D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62" name="Text Box 15">
          <a:extLst>
            <a:ext uri="{FF2B5EF4-FFF2-40B4-BE49-F238E27FC236}">
              <a16:creationId xmlns:a16="http://schemas.microsoft.com/office/drawing/2014/main" id="{00000000-0008-0000-0400-00009E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3" name="Text Box 16">
          <a:extLst>
            <a:ext uri="{FF2B5EF4-FFF2-40B4-BE49-F238E27FC236}">
              <a16:creationId xmlns:a16="http://schemas.microsoft.com/office/drawing/2014/main" id="{00000000-0008-0000-0400-00009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4" name="Text Box 17">
          <a:extLst>
            <a:ext uri="{FF2B5EF4-FFF2-40B4-BE49-F238E27FC236}">
              <a16:creationId xmlns:a16="http://schemas.microsoft.com/office/drawing/2014/main" id="{00000000-0008-0000-0400-0000A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5" name="Text Box 18">
          <a:extLst>
            <a:ext uri="{FF2B5EF4-FFF2-40B4-BE49-F238E27FC236}">
              <a16:creationId xmlns:a16="http://schemas.microsoft.com/office/drawing/2014/main" id="{00000000-0008-0000-0400-0000A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6" name="Text Box 19">
          <a:extLst>
            <a:ext uri="{FF2B5EF4-FFF2-40B4-BE49-F238E27FC236}">
              <a16:creationId xmlns:a16="http://schemas.microsoft.com/office/drawing/2014/main" id="{00000000-0008-0000-0400-0000A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7" name="Text Box 16">
          <a:extLst>
            <a:ext uri="{FF2B5EF4-FFF2-40B4-BE49-F238E27FC236}">
              <a16:creationId xmlns:a16="http://schemas.microsoft.com/office/drawing/2014/main" id="{00000000-0008-0000-0400-0000A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8" name="Text Box 17">
          <a:extLst>
            <a:ext uri="{FF2B5EF4-FFF2-40B4-BE49-F238E27FC236}">
              <a16:creationId xmlns:a16="http://schemas.microsoft.com/office/drawing/2014/main" id="{00000000-0008-0000-0400-0000A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9" name="Text Box 18">
          <a:extLst>
            <a:ext uri="{FF2B5EF4-FFF2-40B4-BE49-F238E27FC236}">
              <a16:creationId xmlns:a16="http://schemas.microsoft.com/office/drawing/2014/main" id="{00000000-0008-0000-0400-0000A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70" name="Text Box 19">
          <a:extLst>
            <a:ext uri="{FF2B5EF4-FFF2-40B4-BE49-F238E27FC236}">
              <a16:creationId xmlns:a16="http://schemas.microsoft.com/office/drawing/2014/main" id="{00000000-0008-0000-0400-0000A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1" name="Text Box 16">
          <a:extLst>
            <a:ext uri="{FF2B5EF4-FFF2-40B4-BE49-F238E27FC236}">
              <a16:creationId xmlns:a16="http://schemas.microsoft.com/office/drawing/2014/main" id="{00000000-0008-0000-0400-0000A7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2" name="Text Box 17">
          <a:extLst>
            <a:ext uri="{FF2B5EF4-FFF2-40B4-BE49-F238E27FC236}">
              <a16:creationId xmlns:a16="http://schemas.microsoft.com/office/drawing/2014/main" id="{00000000-0008-0000-0400-0000A8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3" name="Text Box 18">
          <a:extLst>
            <a:ext uri="{FF2B5EF4-FFF2-40B4-BE49-F238E27FC236}">
              <a16:creationId xmlns:a16="http://schemas.microsoft.com/office/drawing/2014/main" id="{00000000-0008-0000-0400-0000A9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4" name="Text Box 19">
          <a:extLst>
            <a:ext uri="{FF2B5EF4-FFF2-40B4-BE49-F238E27FC236}">
              <a16:creationId xmlns:a16="http://schemas.microsoft.com/office/drawing/2014/main" id="{00000000-0008-0000-0400-0000AA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75" name="Text Box 15">
          <a:extLst>
            <a:ext uri="{FF2B5EF4-FFF2-40B4-BE49-F238E27FC236}">
              <a16:creationId xmlns:a16="http://schemas.microsoft.com/office/drawing/2014/main" id="{00000000-0008-0000-0400-0000AB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6" name="Text Box 16">
          <a:extLst>
            <a:ext uri="{FF2B5EF4-FFF2-40B4-BE49-F238E27FC236}">
              <a16:creationId xmlns:a16="http://schemas.microsoft.com/office/drawing/2014/main" id="{00000000-0008-0000-0400-0000AC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7" name="Text Box 17">
          <a:extLst>
            <a:ext uri="{FF2B5EF4-FFF2-40B4-BE49-F238E27FC236}">
              <a16:creationId xmlns:a16="http://schemas.microsoft.com/office/drawing/2014/main" id="{00000000-0008-0000-0400-0000A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8" name="Text Box 18">
          <a:extLst>
            <a:ext uri="{FF2B5EF4-FFF2-40B4-BE49-F238E27FC236}">
              <a16:creationId xmlns:a16="http://schemas.microsoft.com/office/drawing/2014/main" id="{00000000-0008-0000-0400-0000A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9" name="Text Box 19">
          <a:extLst>
            <a:ext uri="{FF2B5EF4-FFF2-40B4-BE49-F238E27FC236}">
              <a16:creationId xmlns:a16="http://schemas.microsoft.com/office/drawing/2014/main" id="{00000000-0008-0000-0400-0000A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80" name="Text Box 16">
          <a:extLst>
            <a:ext uri="{FF2B5EF4-FFF2-40B4-BE49-F238E27FC236}">
              <a16:creationId xmlns:a16="http://schemas.microsoft.com/office/drawing/2014/main" id="{00000000-0008-0000-0400-0000B0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81" name="Text Box 17">
          <a:extLst>
            <a:ext uri="{FF2B5EF4-FFF2-40B4-BE49-F238E27FC236}">
              <a16:creationId xmlns:a16="http://schemas.microsoft.com/office/drawing/2014/main" id="{00000000-0008-0000-0400-0000B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33</xdr:row>
      <xdr:rowOff>15875</xdr:rowOff>
    </xdr:from>
    <xdr:ext cx="95250" cy="171450"/>
    <xdr:sp macro="" textlink="">
      <xdr:nvSpPr>
        <xdr:cNvPr id="2482" name="Text Box 18">
          <a:extLst>
            <a:ext uri="{FF2B5EF4-FFF2-40B4-BE49-F238E27FC236}">
              <a16:creationId xmlns:a16="http://schemas.microsoft.com/office/drawing/2014/main" id="{00000000-0008-0000-0400-0000B209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3" name="Text Box 16">
          <a:extLst>
            <a:ext uri="{FF2B5EF4-FFF2-40B4-BE49-F238E27FC236}">
              <a16:creationId xmlns:a16="http://schemas.microsoft.com/office/drawing/2014/main" id="{00000000-0008-0000-0400-0000B3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4" name="Text Box 17">
          <a:extLst>
            <a:ext uri="{FF2B5EF4-FFF2-40B4-BE49-F238E27FC236}">
              <a16:creationId xmlns:a16="http://schemas.microsoft.com/office/drawing/2014/main" id="{00000000-0008-0000-0400-0000B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5" name="Text Box 18">
          <a:extLst>
            <a:ext uri="{FF2B5EF4-FFF2-40B4-BE49-F238E27FC236}">
              <a16:creationId xmlns:a16="http://schemas.microsoft.com/office/drawing/2014/main" id="{00000000-0008-0000-0400-0000B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6" name="Text Box 19">
          <a:extLst>
            <a:ext uri="{FF2B5EF4-FFF2-40B4-BE49-F238E27FC236}">
              <a16:creationId xmlns:a16="http://schemas.microsoft.com/office/drawing/2014/main" id="{00000000-0008-0000-0400-0000B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7" name="Text Box 16">
          <a:extLst>
            <a:ext uri="{FF2B5EF4-FFF2-40B4-BE49-F238E27FC236}">
              <a16:creationId xmlns:a16="http://schemas.microsoft.com/office/drawing/2014/main" id="{00000000-0008-0000-0400-0000B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88" name="Text Box 15">
          <a:extLst>
            <a:ext uri="{FF2B5EF4-FFF2-40B4-BE49-F238E27FC236}">
              <a16:creationId xmlns:a16="http://schemas.microsoft.com/office/drawing/2014/main" id="{00000000-0008-0000-0400-0000B8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2489" name="Text Box 15">
          <a:extLst>
            <a:ext uri="{FF2B5EF4-FFF2-40B4-BE49-F238E27FC236}">
              <a16:creationId xmlns:a16="http://schemas.microsoft.com/office/drawing/2014/main" id="{00000000-0008-0000-0400-0000B909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442269"/>
    <xdr:sp macro="" textlink="">
      <xdr:nvSpPr>
        <xdr:cNvPr id="2490" name="Text Box 15">
          <a:extLst>
            <a:ext uri="{FF2B5EF4-FFF2-40B4-BE49-F238E27FC236}">
              <a16:creationId xmlns:a16="http://schemas.microsoft.com/office/drawing/2014/main" id="{00000000-0008-0000-0400-0000BA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504825</xdr:rowOff>
    </xdr:from>
    <xdr:ext cx="95250" cy="442269"/>
    <xdr:sp macro="" textlink="">
      <xdr:nvSpPr>
        <xdr:cNvPr id="2491" name="Text Box 15">
          <a:extLst>
            <a:ext uri="{FF2B5EF4-FFF2-40B4-BE49-F238E27FC236}">
              <a16:creationId xmlns:a16="http://schemas.microsoft.com/office/drawing/2014/main" id="{00000000-0008-0000-0400-0000BB09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2492" name="Text Box 15">
          <a:extLst>
            <a:ext uri="{FF2B5EF4-FFF2-40B4-BE49-F238E27FC236}">
              <a16:creationId xmlns:a16="http://schemas.microsoft.com/office/drawing/2014/main" id="{00000000-0008-0000-0400-0000BC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2493" name="Text Box 15">
          <a:extLst>
            <a:ext uri="{FF2B5EF4-FFF2-40B4-BE49-F238E27FC236}">
              <a16:creationId xmlns:a16="http://schemas.microsoft.com/office/drawing/2014/main" id="{00000000-0008-0000-0400-0000BD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94" name="Text Box 15">
          <a:extLst>
            <a:ext uri="{FF2B5EF4-FFF2-40B4-BE49-F238E27FC236}">
              <a16:creationId xmlns:a16="http://schemas.microsoft.com/office/drawing/2014/main" id="{00000000-0008-0000-0400-0000BE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5" name="Text Box 16">
          <a:extLst>
            <a:ext uri="{FF2B5EF4-FFF2-40B4-BE49-F238E27FC236}">
              <a16:creationId xmlns:a16="http://schemas.microsoft.com/office/drawing/2014/main" id="{00000000-0008-0000-0400-0000B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6" name="Text Box 17">
          <a:extLst>
            <a:ext uri="{FF2B5EF4-FFF2-40B4-BE49-F238E27FC236}">
              <a16:creationId xmlns:a16="http://schemas.microsoft.com/office/drawing/2014/main" id="{00000000-0008-0000-0400-0000C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7" name="Text Box 18">
          <a:extLst>
            <a:ext uri="{FF2B5EF4-FFF2-40B4-BE49-F238E27FC236}">
              <a16:creationId xmlns:a16="http://schemas.microsoft.com/office/drawing/2014/main" id="{00000000-0008-0000-0400-0000C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8" name="Text Box 19">
          <a:extLst>
            <a:ext uri="{FF2B5EF4-FFF2-40B4-BE49-F238E27FC236}">
              <a16:creationId xmlns:a16="http://schemas.microsoft.com/office/drawing/2014/main" id="{00000000-0008-0000-0400-0000C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499" name="Text Box 16">
          <a:extLst>
            <a:ext uri="{FF2B5EF4-FFF2-40B4-BE49-F238E27FC236}">
              <a16:creationId xmlns:a16="http://schemas.microsoft.com/office/drawing/2014/main" id="{00000000-0008-0000-0400-0000C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00" name="Text Box 17">
          <a:extLst>
            <a:ext uri="{FF2B5EF4-FFF2-40B4-BE49-F238E27FC236}">
              <a16:creationId xmlns:a16="http://schemas.microsoft.com/office/drawing/2014/main" id="{00000000-0008-0000-0400-0000C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01" name="Text Box 18">
          <a:extLst>
            <a:ext uri="{FF2B5EF4-FFF2-40B4-BE49-F238E27FC236}">
              <a16:creationId xmlns:a16="http://schemas.microsoft.com/office/drawing/2014/main" id="{00000000-0008-0000-0400-0000C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02" name="Text Box 19">
          <a:extLst>
            <a:ext uri="{FF2B5EF4-FFF2-40B4-BE49-F238E27FC236}">
              <a16:creationId xmlns:a16="http://schemas.microsoft.com/office/drawing/2014/main" id="{00000000-0008-0000-0400-0000C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3" name="Text Box 16">
          <a:extLst>
            <a:ext uri="{FF2B5EF4-FFF2-40B4-BE49-F238E27FC236}">
              <a16:creationId xmlns:a16="http://schemas.microsoft.com/office/drawing/2014/main" id="{00000000-0008-0000-0400-0000C7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4" name="Text Box 17">
          <a:extLst>
            <a:ext uri="{FF2B5EF4-FFF2-40B4-BE49-F238E27FC236}">
              <a16:creationId xmlns:a16="http://schemas.microsoft.com/office/drawing/2014/main" id="{00000000-0008-0000-0400-0000C8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5" name="Text Box 18">
          <a:extLst>
            <a:ext uri="{FF2B5EF4-FFF2-40B4-BE49-F238E27FC236}">
              <a16:creationId xmlns:a16="http://schemas.microsoft.com/office/drawing/2014/main" id="{00000000-0008-0000-0400-0000C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6" name="Text Box 19">
          <a:extLst>
            <a:ext uri="{FF2B5EF4-FFF2-40B4-BE49-F238E27FC236}">
              <a16:creationId xmlns:a16="http://schemas.microsoft.com/office/drawing/2014/main" id="{00000000-0008-0000-0400-0000C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2507" name="Text Box 15">
          <a:extLst>
            <a:ext uri="{FF2B5EF4-FFF2-40B4-BE49-F238E27FC236}">
              <a16:creationId xmlns:a16="http://schemas.microsoft.com/office/drawing/2014/main" id="{00000000-0008-0000-0400-0000CB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08" name="Text Box 16">
          <a:extLst>
            <a:ext uri="{FF2B5EF4-FFF2-40B4-BE49-F238E27FC236}">
              <a16:creationId xmlns:a16="http://schemas.microsoft.com/office/drawing/2014/main" id="{00000000-0008-0000-0400-0000CC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09" name="Text Box 17">
          <a:extLst>
            <a:ext uri="{FF2B5EF4-FFF2-40B4-BE49-F238E27FC236}">
              <a16:creationId xmlns:a16="http://schemas.microsoft.com/office/drawing/2014/main" id="{00000000-0008-0000-0400-0000C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10" name="Text Box 18">
          <a:extLst>
            <a:ext uri="{FF2B5EF4-FFF2-40B4-BE49-F238E27FC236}">
              <a16:creationId xmlns:a16="http://schemas.microsoft.com/office/drawing/2014/main" id="{00000000-0008-0000-0400-0000C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11" name="Text Box 19">
          <a:extLst>
            <a:ext uri="{FF2B5EF4-FFF2-40B4-BE49-F238E27FC236}">
              <a16:creationId xmlns:a16="http://schemas.microsoft.com/office/drawing/2014/main" id="{00000000-0008-0000-0400-0000C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12" name="Text Box 16">
          <a:extLst>
            <a:ext uri="{FF2B5EF4-FFF2-40B4-BE49-F238E27FC236}">
              <a16:creationId xmlns:a16="http://schemas.microsoft.com/office/drawing/2014/main" id="{00000000-0008-0000-0400-0000D0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13" name="Text Box 17">
          <a:extLst>
            <a:ext uri="{FF2B5EF4-FFF2-40B4-BE49-F238E27FC236}">
              <a16:creationId xmlns:a16="http://schemas.microsoft.com/office/drawing/2014/main" id="{00000000-0008-0000-0400-0000D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14" name="Text Box 18">
          <a:extLst>
            <a:ext uri="{FF2B5EF4-FFF2-40B4-BE49-F238E27FC236}">
              <a16:creationId xmlns:a16="http://schemas.microsoft.com/office/drawing/2014/main" id="{00000000-0008-0000-0400-0000D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5" name="Text Box 16">
          <a:extLst>
            <a:ext uri="{FF2B5EF4-FFF2-40B4-BE49-F238E27FC236}">
              <a16:creationId xmlns:a16="http://schemas.microsoft.com/office/drawing/2014/main" id="{00000000-0008-0000-0400-0000D3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6" name="Text Box 17">
          <a:extLst>
            <a:ext uri="{FF2B5EF4-FFF2-40B4-BE49-F238E27FC236}">
              <a16:creationId xmlns:a16="http://schemas.microsoft.com/office/drawing/2014/main" id="{00000000-0008-0000-0400-0000D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7" name="Text Box 18">
          <a:extLst>
            <a:ext uri="{FF2B5EF4-FFF2-40B4-BE49-F238E27FC236}">
              <a16:creationId xmlns:a16="http://schemas.microsoft.com/office/drawing/2014/main" id="{00000000-0008-0000-0400-0000D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8" name="Text Box 19">
          <a:extLst>
            <a:ext uri="{FF2B5EF4-FFF2-40B4-BE49-F238E27FC236}">
              <a16:creationId xmlns:a16="http://schemas.microsoft.com/office/drawing/2014/main" id="{00000000-0008-0000-0400-0000D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9" name="Text Box 16">
          <a:extLst>
            <a:ext uri="{FF2B5EF4-FFF2-40B4-BE49-F238E27FC236}">
              <a16:creationId xmlns:a16="http://schemas.microsoft.com/office/drawing/2014/main" id="{00000000-0008-0000-0400-0000D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20" name="Text Box 17">
          <a:extLst>
            <a:ext uri="{FF2B5EF4-FFF2-40B4-BE49-F238E27FC236}">
              <a16:creationId xmlns:a16="http://schemas.microsoft.com/office/drawing/2014/main" id="{00000000-0008-0000-0400-0000D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21" name="Text Box 18">
          <a:extLst>
            <a:ext uri="{FF2B5EF4-FFF2-40B4-BE49-F238E27FC236}">
              <a16:creationId xmlns:a16="http://schemas.microsoft.com/office/drawing/2014/main" id="{00000000-0008-0000-0400-0000D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22" name="Text Box 19">
          <a:extLst>
            <a:ext uri="{FF2B5EF4-FFF2-40B4-BE49-F238E27FC236}">
              <a16:creationId xmlns:a16="http://schemas.microsoft.com/office/drawing/2014/main" id="{00000000-0008-0000-0400-0000D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2523" name="Text Box 15">
          <a:extLst>
            <a:ext uri="{FF2B5EF4-FFF2-40B4-BE49-F238E27FC236}">
              <a16:creationId xmlns:a16="http://schemas.microsoft.com/office/drawing/2014/main" id="{00000000-0008-0000-0400-0000DB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442269"/>
    <xdr:sp macro="" textlink="">
      <xdr:nvSpPr>
        <xdr:cNvPr id="2524" name="Text Box 15">
          <a:extLst>
            <a:ext uri="{FF2B5EF4-FFF2-40B4-BE49-F238E27FC236}">
              <a16:creationId xmlns:a16="http://schemas.microsoft.com/office/drawing/2014/main" id="{00000000-0008-0000-0400-0000DC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504825</xdr:rowOff>
    </xdr:from>
    <xdr:ext cx="95250" cy="442269"/>
    <xdr:sp macro="" textlink="">
      <xdr:nvSpPr>
        <xdr:cNvPr id="2525" name="Text Box 15">
          <a:extLst>
            <a:ext uri="{FF2B5EF4-FFF2-40B4-BE49-F238E27FC236}">
              <a16:creationId xmlns:a16="http://schemas.microsoft.com/office/drawing/2014/main" id="{00000000-0008-0000-0400-0000DD09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2526" name="Text Box 15">
          <a:extLst>
            <a:ext uri="{FF2B5EF4-FFF2-40B4-BE49-F238E27FC236}">
              <a16:creationId xmlns:a16="http://schemas.microsoft.com/office/drawing/2014/main" id="{00000000-0008-0000-0400-0000DE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2527" name="Text Box 15">
          <a:extLst>
            <a:ext uri="{FF2B5EF4-FFF2-40B4-BE49-F238E27FC236}">
              <a16:creationId xmlns:a16="http://schemas.microsoft.com/office/drawing/2014/main" id="{00000000-0008-0000-0400-0000DF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213632"/>
    <xdr:sp macro="" textlink="">
      <xdr:nvSpPr>
        <xdr:cNvPr id="2528" name="Text Box 15">
          <a:extLst>
            <a:ext uri="{FF2B5EF4-FFF2-40B4-BE49-F238E27FC236}">
              <a16:creationId xmlns:a16="http://schemas.microsoft.com/office/drawing/2014/main" id="{00000000-0008-0000-0400-0000E0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29" name="Text Box 16">
          <a:extLst>
            <a:ext uri="{FF2B5EF4-FFF2-40B4-BE49-F238E27FC236}">
              <a16:creationId xmlns:a16="http://schemas.microsoft.com/office/drawing/2014/main" id="{00000000-0008-0000-0400-0000E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30" name="Text Box 17">
          <a:extLst>
            <a:ext uri="{FF2B5EF4-FFF2-40B4-BE49-F238E27FC236}">
              <a16:creationId xmlns:a16="http://schemas.microsoft.com/office/drawing/2014/main" id="{00000000-0008-0000-0400-0000E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31" name="Text Box 18">
          <a:extLst>
            <a:ext uri="{FF2B5EF4-FFF2-40B4-BE49-F238E27FC236}">
              <a16:creationId xmlns:a16="http://schemas.microsoft.com/office/drawing/2014/main" id="{00000000-0008-0000-0400-0000E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32" name="Text Box 19">
          <a:extLst>
            <a:ext uri="{FF2B5EF4-FFF2-40B4-BE49-F238E27FC236}">
              <a16:creationId xmlns:a16="http://schemas.microsoft.com/office/drawing/2014/main" id="{00000000-0008-0000-0400-0000E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3" name="Text Box 16">
          <a:extLst>
            <a:ext uri="{FF2B5EF4-FFF2-40B4-BE49-F238E27FC236}">
              <a16:creationId xmlns:a16="http://schemas.microsoft.com/office/drawing/2014/main" id="{00000000-0008-0000-0400-0000E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4" name="Text Box 17">
          <a:extLst>
            <a:ext uri="{FF2B5EF4-FFF2-40B4-BE49-F238E27FC236}">
              <a16:creationId xmlns:a16="http://schemas.microsoft.com/office/drawing/2014/main" id="{00000000-0008-0000-0400-0000E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5" name="Text Box 18">
          <a:extLst>
            <a:ext uri="{FF2B5EF4-FFF2-40B4-BE49-F238E27FC236}">
              <a16:creationId xmlns:a16="http://schemas.microsoft.com/office/drawing/2014/main" id="{00000000-0008-0000-0400-0000E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6" name="Text Box 19">
          <a:extLst>
            <a:ext uri="{FF2B5EF4-FFF2-40B4-BE49-F238E27FC236}">
              <a16:creationId xmlns:a16="http://schemas.microsoft.com/office/drawing/2014/main" id="{00000000-0008-0000-0400-0000E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37" name="Text Box 16">
          <a:extLst>
            <a:ext uri="{FF2B5EF4-FFF2-40B4-BE49-F238E27FC236}">
              <a16:creationId xmlns:a16="http://schemas.microsoft.com/office/drawing/2014/main" id="{00000000-0008-0000-0400-0000E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38" name="Text Box 17">
          <a:extLst>
            <a:ext uri="{FF2B5EF4-FFF2-40B4-BE49-F238E27FC236}">
              <a16:creationId xmlns:a16="http://schemas.microsoft.com/office/drawing/2014/main" id="{00000000-0008-0000-0400-0000E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39" name="Text Box 18">
          <a:extLst>
            <a:ext uri="{FF2B5EF4-FFF2-40B4-BE49-F238E27FC236}">
              <a16:creationId xmlns:a16="http://schemas.microsoft.com/office/drawing/2014/main" id="{00000000-0008-0000-0400-0000E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40" name="Text Box 19">
          <a:extLst>
            <a:ext uri="{FF2B5EF4-FFF2-40B4-BE49-F238E27FC236}">
              <a16:creationId xmlns:a16="http://schemas.microsoft.com/office/drawing/2014/main" id="{00000000-0008-0000-0400-0000E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2541" name="Text Box 15">
          <a:extLst>
            <a:ext uri="{FF2B5EF4-FFF2-40B4-BE49-F238E27FC236}">
              <a16:creationId xmlns:a16="http://schemas.microsoft.com/office/drawing/2014/main" id="{00000000-0008-0000-0400-0000ED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2" name="Text Box 16">
          <a:extLst>
            <a:ext uri="{FF2B5EF4-FFF2-40B4-BE49-F238E27FC236}">
              <a16:creationId xmlns:a16="http://schemas.microsoft.com/office/drawing/2014/main" id="{00000000-0008-0000-0400-0000E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3" name="Text Box 17">
          <a:extLst>
            <a:ext uri="{FF2B5EF4-FFF2-40B4-BE49-F238E27FC236}">
              <a16:creationId xmlns:a16="http://schemas.microsoft.com/office/drawing/2014/main" id="{00000000-0008-0000-0400-0000E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4" name="Text Box 18">
          <a:extLst>
            <a:ext uri="{FF2B5EF4-FFF2-40B4-BE49-F238E27FC236}">
              <a16:creationId xmlns:a16="http://schemas.microsoft.com/office/drawing/2014/main" id="{00000000-0008-0000-0400-0000F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5" name="Text Box 19">
          <a:extLst>
            <a:ext uri="{FF2B5EF4-FFF2-40B4-BE49-F238E27FC236}">
              <a16:creationId xmlns:a16="http://schemas.microsoft.com/office/drawing/2014/main" id="{00000000-0008-0000-0400-0000F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35</xdr:row>
      <xdr:rowOff>504825</xdr:rowOff>
    </xdr:from>
    <xdr:ext cx="95250" cy="442269"/>
    <xdr:sp macro="" textlink="">
      <xdr:nvSpPr>
        <xdr:cNvPr id="2546" name="Text Box 15">
          <a:extLst>
            <a:ext uri="{FF2B5EF4-FFF2-40B4-BE49-F238E27FC236}">
              <a16:creationId xmlns:a16="http://schemas.microsoft.com/office/drawing/2014/main" id="{00000000-0008-0000-0400-0000F2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47" name="Text Box 16">
          <a:extLst>
            <a:ext uri="{FF2B5EF4-FFF2-40B4-BE49-F238E27FC236}">
              <a16:creationId xmlns:a16="http://schemas.microsoft.com/office/drawing/2014/main" id="{00000000-0008-0000-0400-0000F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48" name="Text Box 17">
          <a:extLst>
            <a:ext uri="{FF2B5EF4-FFF2-40B4-BE49-F238E27FC236}">
              <a16:creationId xmlns:a16="http://schemas.microsoft.com/office/drawing/2014/main" id="{00000000-0008-0000-0400-0000F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49" name="Text Box 18">
          <a:extLst>
            <a:ext uri="{FF2B5EF4-FFF2-40B4-BE49-F238E27FC236}">
              <a16:creationId xmlns:a16="http://schemas.microsoft.com/office/drawing/2014/main" id="{00000000-0008-0000-0400-0000F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0" name="Text Box 16">
          <a:extLst>
            <a:ext uri="{FF2B5EF4-FFF2-40B4-BE49-F238E27FC236}">
              <a16:creationId xmlns:a16="http://schemas.microsoft.com/office/drawing/2014/main" id="{00000000-0008-0000-0400-0000F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1" name="Text Box 17">
          <a:extLst>
            <a:ext uri="{FF2B5EF4-FFF2-40B4-BE49-F238E27FC236}">
              <a16:creationId xmlns:a16="http://schemas.microsoft.com/office/drawing/2014/main" id="{00000000-0008-0000-0400-0000F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2" name="Text Box 18">
          <a:extLst>
            <a:ext uri="{FF2B5EF4-FFF2-40B4-BE49-F238E27FC236}">
              <a16:creationId xmlns:a16="http://schemas.microsoft.com/office/drawing/2014/main" id="{00000000-0008-0000-0400-0000F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3" name="Text Box 19">
          <a:extLst>
            <a:ext uri="{FF2B5EF4-FFF2-40B4-BE49-F238E27FC236}">
              <a16:creationId xmlns:a16="http://schemas.microsoft.com/office/drawing/2014/main" id="{00000000-0008-0000-0400-0000F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4" name="Text Box 16">
          <a:extLst>
            <a:ext uri="{FF2B5EF4-FFF2-40B4-BE49-F238E27FC236}">
              <a16:creationId xmlns:a16="http://schemas.microsoft.com/office/drawing/2014/main" id="{00000000-0008-0000-0400-0000F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5" name="Text Box 17">
          <a:extLst>
            <a:ext uri="{FF2B5EF4-FFF2-40B4-BE49-F238E27FC236}">
              <a16:creationId xmlns:a16="http://schemas.microsoft.com/office/drawing/2014/main" id="{00000000-0008-0000-0400-0000F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6" name="Text Box 18">
          <a:extLst>
            <a:ext uri="{FF2B5EF4-FFF2-40B4-BE49-F238E27FC236}">
              <a16:creationId xmlns:a16="http://schemas.microsoft.com/office/drawing/2014/main" id="{00000000-0008-0000-0400-0000F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37</xdr:row>
      <xdr:rowOff>170392</xdr:rowOff>
    </xdr:from>
    <xdr:ext cx="95250" cy="213632"/>
    <xdr:sp macro="" textlink="">
      <xdr:nvSpPr>
        <xdr:cNvPr id="2557" name="Text Box 15">
          <a:extLst>
            <a:ext uri="{FF2B5EF4-FFF2-40B4-BE49-F238E27FC236}">
              <a16:creationId xmlns:a16="http://schemas.microsoft.com/office/drawing/2014/main" id="{00000000-0008-0000-0400-0000FD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58" name="Text Box 16">
          <a:extLst>
            <a:ext uri="{FF2B5EF4-FFF2-40B4-BE49-F238E27FC236}">
              <a16:creationId xmlns:a16="http://schemas.microsoft.com/office/drawing/2014/main" id="{00000000-0008-0000-0400-0000F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59" name="Text Box 17">
          <a:extLst>
            <a:ext uri="{FF2B5EF4-FFF2-40B4-BE49-F238E27FC236}">
              <a16:creationId xmlns:a16="http://schemas.microsoft.com/office/drawing/2014/main" id="{00000000-0008-0000-0400-0000F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60" name="Text Box 18">
          <a:extLst>
            <a:ext uri="{FF2B5EF4-FFF2-40B4-BE49-F238E27FC236}">
              <a16:creationId xmlns:a16="http://schemas.microsoft.com/office/drawing/2014/main" id="{00000000-0008-0000-0400-00000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61" name="Text Box 19">
          <a:extLst>
            <a:ext uri="{FF2B5EF4-FFF2-40B4-BE49-F238E27FC236}">
              <a16:creationId xmlns:a16="http://schemas.microsoft.com/office/drawing/2014/main" id="{00000000-0008-0000-0400-00000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2" name="Text Box 16">
          <a:extLst>
            <a:ext uri="{FF2B5EF4-FFF2-40B4-BE49-F238E27FC236}">
              <a16:creationId xmlns:a16="http://schemas.microsoft.com/office/drawing/2014/main" id="{00000000-0008-0000-0400-00000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3" name="Text Box 17">
          <a:extLst>
            <a:ext uri="{FF2B5EF4-FFF2-40B4-BE49-F238E27FC236}">
              <a16:creationId xmlns:a16="http://schemas.microsoft.com/office/drawing/2014/main" id="{00000000-0008-0000-0400-00000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4" name="Text Box 18">
          <a:extLst>
            <a:ext uri="{FF2B5EF4-FFF2-40B4-BE49-F238E27FC236}">
              <a16:creationId xmlns:a16="http://schemas.microsoft.com/office/drawing/2014/main" id="{00000000-0008-0000-0400-00000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5" name="Text Box 19">
          <a:extLst>
            <a:ext uri="{FF2B5EF4-FFF2-40B4-BE49-F238E27FC236}">
              <a16:creationId xmlns:a16="http://schemas.microsoft.com/office/drawing/2014/main" id="{00000000-0008-0000-0400-00000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6" name="Text Box 16">
          <a:extLst>
            <a:ext uri="{FF2B5EF4-FFF2-40B4-BE49-F238E27FC236}">
              <a16:creationId xmlns:a16="http://schemas.microsoft.com/office/drawing/2014/main" id="{00000000-0008-0000-0400-00000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7" name="Text Box 17">
          <a:extLst>
            <a:ext uri="{FF2B5EF4-FFF2-40B4-BE49-F238E27FC236}">
              <a16:creationId xmlns:a16="http://schemas.microsoft.com/office/drawing/2014/main" id="{00000000-0008-0000-0400-00000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8" name="Text Box 18">
          <a:extLst>
            <a:ext uri="{FF2B5EF4-FFF2-40B4-BE49-F238E27FC236}">
              <a16:creationId xmlns:a16="http://schemas.microsoft.com/office/drawing/2014/main" id="{00000000-0008-0000-0400-000008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9" name="Text Box 19">
          <a:extLst>
            <a:ext uri="{FF2B5EF4-FFF2-40B4-BE49-F238E27FC236}">
              <a16:creationId xmlns:a16="http://schemas.microsoft.com/office/drawing/2014/main" id="{00000000-0008-0000-0400-000009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2570" name="Text Box 15">
          <a:extLst>
            <a:ext uri="{FF2B5EF4-FFF2-40B4-BE49-F238E27FC236}">
              <a16:creationId xmlns:a16="http://schemas.microsoft.com/office/drawing/2014/main" id="{00000000-0008-0000-0400-00000A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1" name="Text Box 16">
          <a:extLst>
            <a:ext uri="{FF2B5EF4-FFF2-40B4-BE49-F238E27FC236}">
              <a16:creationId xmlns:a16="http://schemas.microsoft.com/office/drawing/2014/main" id="{00000000-0008-0000-0400-00000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2" name="Text Box 17">
          <a:extLst>
            <a:ext uri="{FF2B5EF4-FFF2-40B4-BE49-F238E27FC236}">
              <a16:creationId xmlns:a16="http://schemas.microsoft.com/office/drawing/2014/main" id="{00000000-0008-0000-0400-00000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3" name="Text Box 18">
          <a:extLst>
            <a:ext uri="{FF2B5EF4-FFF2-40B4-BE49-F238E27FC236}">
              <a16:creationId xmlns:a16="http://schemas.microsoft.com/office/drawing/2014/main" id="{00000000-0008-0000-0400-00000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4" name="Text Box 19">
          <a:extLst>
            <a:ext uri="{FF2B5EF4-FFF2-40B4-BE49-F238E27FC236}">
              <a16:creationId xmlns:a16="http://schemas.microsoft.com/office/drawing/2014/main" id="{00000000-0008-0000-0400-00000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75" name="Text Box 16">
          <a:extLst>
            <a:ext uri="{FF2B5EF4-FFF2-40B4-BE49-F238E27FC236}">
              <a16:creationId xmlns:a16="http://schemas.microsoft.com/office/drawing/2014/main" id="{00000000-0008-0000-0400-00000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76" name="Text Box 17">
          <a:extLst>
            <a:ext uri="{FF2B5EF4-FFF2-40B4-BE49-F238E27FC236}">
              <a16:creationId xmlns:a16="http://schemas.microsoft.com/office/drawing/2014/main" id="{00000000-0008-0000-0400-00001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37</xdr:row>
      <xdr:rowOff>15875</xdr:rowOff>
    </xdr:from>
    <xdr:ext cx="95250" cy="171450"/>
    <xdr:sp macro="" textlink="">
      <xdr:nvSpPr>
        <xdr:cNvPr id="2577" name="Text Box 18">
          <a:extLst>
            <a:ext uri="{FF2B5EF4-FFF2-40B4-BE49-F238E27FC236}">
              <a16:creationId xmlns:a16="http://schemas.microsoft.com/office/drawing/2014/main" id="{00000000-0008-0000-0400-000011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78" name="Text Box 16">
          <a:extLst>
            <a:ext uri="{FF2B5EF4-FFF2-40B4-BE49-F238E27FC236}">
              <a16:creationId xmlns:a16="http://schemas.microsoft.com/office/drawing/2014/main" id="{00000000-0008-0000-0400-00001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79" name="Text Box 17">
          <a:extLst>
            <a:ext uri="{FF2B5EF4-FFF2-40B4-BE49-F238E27FC236}">
              <a16:creationId xmlns:a16="http://schemas.microsoft.com/office/drawing/2014/main" id="{00000000-0008-0000-0400-00001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80" name="Text Box 18">
          <a:extLst>
            <a:ext uri="{FF2B5EF4-FFF2-40B4-BE49-F238E27FC236}">
              <a16:creationId xmlns:a16="http://schemas.microsoft.com/office/drawing/2014/main" id="{00000000-0008-0000-0400-00001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81" name="Text Box 19">
          <a:extLst>
            <a:ext uri="{FF2B5EF4-FFF2-40B4-BE49-F238E27FC236}">
              <a16:creationId xmlns:a16="http://schemas.microsoft.com/office/drawing/2014/main" id="{00000000-0008-0000-0400-00001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82" name="Text Box 16">
          <a:extLst>
            <a:ext uri="{FF2B5EF4-FFF2-40B4-BE49-F238E27FC236}">
              <a16:creationId xmlns:a16="http://schemas.microsoft.com/office/drawing/2014/main" id="{00000000-0008-0000-0400-00001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37</xdr:row>
      <xdr:rowOff>170392</xdr:rowOff>
    </xdr:from>
    <xdr:ext cx="95250" cy="213632"/>
    <xdr:sp macro="" textlink="">
      <xdr:nvSpPr>
        <xdr:cNvPr id="2583" name="Text Box 15">
          <a:extLst>
            <a:ext uri="{FF2B5EF4-FFF2-40B4-BE49-F238E27FC236}">
              <a16:creationId xmlns:a16="http://schemas.microsoft.com/office/drawing/2014/main" id="{00000000-0008-0000-0400-000017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2584" name="Text Box 15">
          <a:extLst>
            <a:ext uri="{FF2B5EF4-FFF2-40B4-BE49-F238E27FC236}">
              <a16:creationId xmlns:a16="http://schemas.microsoft.com/office/drawing/2014/main" id="{00000000-0008-0000-0400-000018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2585" name="Text Box 15">
          <a:extLst>
            <a:ext uri="{FF2B5EF4-FFF2-40B4-BE49-F238E27FC236}">
              <a16:creationId xmlns:a16="http://schemas.microsoft.com/office/drawing/2014/main" id="{00000000-0008-0000-0400-000019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504825</xdr:rowOff>
    </xdr:from>
    <xdr:ext cx="95250" cy="442269"/>
    <xdr:sp macro="" textlink="">
      <xdr:nvSpPr>
        <xdr:cNvPr id="2586" name="Text Box 15">
          <a:extLst>
            <a:ext uri="{FF2B5EF4-FFF2-40B4-BE49-F238E27FC236}">
              <a16:creationId xmlns:a16="http://schemas.microsoft.com/office/drawing/2014/main" id="{00000000-0008-0000-0400-00001A0A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2587" name="Text Box 15">
          <a:extLst>
            <a:ext uri="{FF2B5EF4-FFF2-40B4-BE49-F238E27FC236}">
              <a16:creationId xmlns:a16="http://schemas.microsoft.com/office/drawing/2014/main" id="{00000000-0008-0000-0400-00001B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2588" name="Text Box 15">
          <a:extLst>
            <a:ext uri="{FF2B5EF4-FFF2-40B4-BE49-F238E27FC236}">
              <a16:creationId xmlns:a16="http://schemas.microsoft.com/office/drawing/2014/main" id="{00000000-0008-0000-0400-00001C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37</xdr:row>
      <xdr:rowOff>170392</xdr:rowOff>
    </xdr:from>
    <xdr:ext cx="95250" cy="213632"/>
    <xdr:sp macro="" textlink="">
      <xdr:nvSpPr>
        <xdr:cNvPr id="2589" name="Text Box 15">
          <a:extLst>
            <a:ext uri="{FF2B5EF4-FFF2-40B4-BE49-F238E27FC236}">
              <a16:creationId xmlns:a16="http://schemas.microsoft.com/office/drawing/2014/main" id="{00000000-0008-0000-0400-00001D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0" name="Text Box 16">
          <a:extLst>
            <a:ext uri="{FF2B5EF4-FFF2-40B4-BE49-F238E27FC236}">
              <a16:creationId xmlns:a16="http://schemas.microsoft.com/office/drawing/2014/main" id="{00000000-0008-0000-0400-00001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1" name="Text Box 17">
          <a:extLst>
            <a:ext uri="{FF2B5EF4-FFF2-40B4-BE49-F238E27FC236}">
              <a16:creationId xmlns:a16="http://schemas.microsoft.com/office/drawing/2014/main" id="{00000000-0008-0000-0400-00001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2" name="Text Box 18">
          <a:extLst>
            <a:ext uri="{FF2B5EF4-FFF2-40B4-BE49-F238E27FC236}">
              <a16:creationId xmlns:a16="http://schemas.microsoft.com/office/drawing/2014/main" id="{00000000-0008-0000-0400-00002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3" name="Text Box 19">
          <a:extLst>
            <a:ext uri="{FF2B5EF4-FFF2-40B4-BE49-F238E27FC236}">
              <a16:creationId xmlns:a16="http://schemas.microsoft.com/office/drawing/2014/main" id="{00000000-0008-0000-0400-00002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4" name="Text Box 16">
          <a:extLst>
            <a:ext uri="{FF2B5EF4-FFF2-40B4-BE49-F238E27FC236}">
              <a16:creationId xmlns:a16="http://schemas.microsoft.com/office/drawing/2014/main" id="{00000000-0008-0000-0400-00002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5" name="Text Box 17">
          <a:extLst>
            <a:ext uri="{FF2B5EF4-FFF2-40B4-BE49-F238E27FC236}">
              <a16:creationId xmlns:a16="http://schemas.microsoft.com/office/drawing/2014/main" id="{00000000-0008-0000-0400-00002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6" name="Text Box 18">
          <a:extLst>
            <a:ext uri="{FF2B5EF4-FFF2-40B4-BE49-F238E27FC236}">
              <a16:creationId xmlns:a16="http://schemas.microsoft.com/office/drawing/2014/main" id="{00000000-0008-0000-0400-00002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7" name="Text Box 19">
          <a:extLst>
            <a:ext uri="{FF2B5EF4-FFF2-40B4-BE49-F238E27FC236}">
              <a16:creationId xmlns:a16="http://schemas.microsoft.com/office/drawing/2014/main" id="{00000000-0008-0000-0400-00002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598" name="Text Box 16">
          <a:extLst>
            <a:ext uri="{FF2B5EF4-FFF2-40B4-BE49-F238E27FC236}">
              <a16:creationId xmlns:a16="http://schemas.microsoft.com/office/drawing/2014/main" id="{00000000-0008-0000-0400-00002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599" name="Text Box 17">
          <a:extLst>
            <a:ext uri="{FF2B5EF4-FFF2-40B4-BE49-F238E27FC236}">
              <a16:creationId xmlns:a16="http://schemas.microsoft.com/office/drawing/2014/main" id="{00000000-0008-0000-0400-00002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00" name="Text Box 18">
          <a:extLst>
            <a:ext uri="{FF2B5EF4-FFF2-40B4-BE49-F238E27FC236}">
              <a16:creationId xmlns:a16="http://schemas.microsoft.com/office/drawing/2014/main" id="{00000000-0008-0000-0400-00002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01" name="Text Box 19">
          <a:extLst>
            <a:ext uri="{FF2B5EF4-FFF2-40B4-BE49-F238E27FC236}">
              <a16:creationId xmlns:a16="http://schemas.microsoft.com/office/drawing/2014/main" id="{00000000-0008-0000-0400-00002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504825</xdr:rowOff>
    </xdr:from>
    <xdr:ext cx="95250" cy="444014"/>
    <xdr:sp macro="" textlink="">
      <xdr:nvSpPr>
        <xdr:cNvPr id="2602" name="Text Box 15">
          <a:extLst>
            <a:ext uri="{FF2B5EF4-FFF2-40B4-BE49-F238E27FC236}">
              <a16:creationId xmlns:a16="http://schemas.microsoft.com/office/drawing/2014/main" id="{00000000-0008-0000-0400-00002A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3" name="Text Box 16">
          <a:extLst>
            <a:ext uri="{FF2B5EF4-FFF2-40B4-BE49-F238E27FC236}">
              <a16:creationId xmlns:a16="http://schemas.microsoft.com/office/drawing/2014/main" id="{00000000-0008-0000-0400-00002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4" name="Text Box 17">
          <a:extLst>
            <a:ext uri="{FF2B5EF4-FFF2-40B4-BE49-F238E27FC236}">
              <a16:creationId xmlns:a16="http://schemas.microsoft.com/office/drawing/2014/main" id="{00000000-0008-0000-0400-00002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5" name="Text Box 18">
          <a:extLst>
            <a:ext uri="{FF2B5EF4-FFF2-40B4-BE49-F238E27FC236}">
              <a16:creationId xmlns:a16="http://schemas.microsoft.com/office/drawing/2014/main" id="{00000000-0008-0000-0400-00002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6" name="Text Box 19">
          <a:extLst>
            <a:ext uri="{FF2B5EF4-FFF2-40B4-BE49-F238E27FC236}">
              <a16:creationId xmlns:a16="http://schemas.microsoft.com/office/drawing/2014/main" id="{00000000-0008-0000-0400-00002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07" name="Text Box 16">
          <a:extLst>
            <a:ext uri="{FF2B5EF4-FFF2-40B4-BE49-F238E27FC236}">
              <a16:creationId xmlns:a16="http://schemas.microsoft.com/office/drawing/2014/main" id="{00000000-0008-0000-0400-00002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08" name="Text Box 17">
          <a:extLst>
            <a:ext uri="{FF2B5EF4-FFF2-40B4-BE49-F238E27FC236}">
              <a16:creationId xmlns:a16="http://schemas.microsoft.com/office/drawing/2014/main" id="{00000000-0008-0000-0400-00003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09" name="Text Box 18">
          <a:extLst>
            <a:ext uri="{FF2B5EF4-FFF2-40B4-BE49-F238E27FC236}">
              <a16:creationId xmlns:a16="http://schemas.microsoft.com/office/drawing/2014/main" id="{00000000-0008-0000-0400-00003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0" name="Text Box 16">
          <a:extLst>
            <a:ext uri="{FF2B5EF4-FFF2-40B4-BE49-F238E27FC236}">
              <a16:creationId xmlns:a16="http://schemas.microsoft.com/office/drawing/2014/main" id="{00000000-0008-0000-0400-00003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1" name="Text Box 17">
          <a:extLst>
            <a:ext uri="{FF2B5EF4-FFF2-40B4-BE49-F238E27FC236}">
              <a16:creationId xmlns:a16="http://schemas.microsoft.com/office/drawing/2014/main" id="{00000000-0008-0000-0400-00003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2" name="Text Box 18">
          <a:extLst>
            <a:ext uri="{FF2B5EF4-FFF2-40B4-BE49-F238E27FC236}">
              <a16:creationId xmlns:a16="http://schemas.microsoft.com/office/drawing/2014/main" id="{00000000-0008-0000-0400-00003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3" name="Text Box 19">
          <a:extLst>
            <a:ext uri="{FF2B5EF4-FFF2-40B4-BE49-F238E27FC236}">
              <a16:creationId xmlns:a16="http://schemas.microsoft.com/office/drawing/2014/main" id="{00000000-0008-0000-0400-00003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4" name="Text Box 16">
          <a:extLst>
            <a:ext uri="{FF2B5EF4-FFF2-40B4-BE49-F238E27FC236}">
              <a16:creationId xmlns:a16="http://schemas.microsoft.com/office/drawing/2014/main" id="{00000000-0008-0000-0400-00003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5" name="Text Box 17">
          <a:extLst>
            <a:ext uri="{FF2B5EF4-FFF2-40B4-BE49-F238E27FC236}">
              <a16:creationId xmlns:a16="http://schemas.microsoft.com/office/drawing/2014/main" id="{00000000-0008-0000-0400-00003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6" name="Text Box 18">
          <a:extLst>
            <a:ext uri="{FF2B5EF4-FFF2-40B4-BE49-F238E27FC236}">
              <a16:creationId xmlns:a16="http://schemas.microsoft.com/office/drawing/2014/main" id="{00000000-0008-0000-0400-00003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7" name="Text Box 19">
          <a:extLst>
            <a:ext uri="{FF2B5EF4-FFF2-40B4-BE49-F238E27FC236}">
              <a16:creationId xmlns:a16="http://schemas.microsoft.com/office/drawing/2014/main" id="{00000000-0008-0000-0400-00003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56743"/>
    <xdr:sp macro="" textlink="">
      <xdr:nvSpPr>
        <xdr:cNvPr id="2618" name="Text Box 15">
          <a:extLst>
            <a:ext uri="{FF2B5EF4-FFF2-40B4-BE49-F238E27FC236}">
              <a16:creationId xmlns:a16="http://schemas.microsoft.com/office/drawing/2014/main" id="{00000000-0008-0000-0400-00003A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2619" name="Text Box 15">
          <a:extLst>
            <a:ext uri="{FF2B5EF4-FFF2-40B4-BE49-F238E27FC236}">
              <a16:creationId xmlns:a16="http://schemas.microsoft.com/office/drawing/2014/main" id="{00000000-0008-0000-0400-00003B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504825</xdr:rowOff>
    </xdr:from>
    <xdr:ext cx="95250" cy="442269"/>
    <xdr:sp macro="" textlink="">
      <xdr:nvSpPr>
        <xdr:cNvPr id="2620" name="Text Box 15">
          <a:extLst>
            <a:ext uri="{FF2B5EF4-FFF2-40B4-BE49-F238E27FC236}">
              <a16:creationId xmlns:a16="http://schemas.microsoft.com/office/drawing/2014/main" id="{00000000-0008-0000-0400-00003C0A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2621" name="Text Box 15">
          <a:extLst>
            <a:ext uri="{FF2B5EF4-FFF2-40B4-BE49-F238E27FC236}">
              <a16:creationId xmlns:a16="http://schemas.microsoft.com/office/drawing/2014/main" id="{00000000-0008-0000-0400-00003D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2622" name="Text Box 15">
          <a:extLst>
            <a:ext uri="{FF2B5EF4-FFF2-40B4-BE49-F238E27FC236}">
              <a16:creationId xmlns:a16="http://schemas.microsoft.com/office/drawing/2014/main" id="{00000000-0008-0000-0400-00003E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213632"/>
    <xdr:sp macro="" textlink="">
      <xdr:nvSpPr>
        <xdr:cNvPr id="2623" name="Text Box 15">
          <a:extLst>
            <a:ext uri="{FF2B5EF4-FFF2-40B4-BE49-F238E27FC236}">
              <a16:creationId xmlns:a16="http://schemas.microsoft.com/office/drawing/2014/main" id="{00000000-0008-0000-0400-00003F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4" name="Text Box 16">
          <a:extLst>
            <a:ext uri="{FF2B5EF4-FFF2-40B4-BE49-F238E27FC236}">
              <a16:creationId xmlns:a16="http://schemas.microsoft.com/office/drawing/2014/main" id="{00000000-0008-0000-0400-00004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5" name="Text Box 17">
          <a:extLst>
            <a:ext uri="{FF2B5EF4-FFF2-40B4-BE49-F238E27FC236}">
              <a16:creationId xmlns:a16="http://schemas.microsoft.com/office/drawing/2014/main" id="{00000000-0008-0000-0400-00004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6" name="Text Box 18">
          <a:extLst>
            <a:ext uri="{FF2B5EF4-FFF2-40B4-BE49-F238E27FC236}">
              <a16:creationId xmlns:a16="http://schemas.microsoft.com/office/drawing/2014/main" id="{00000000-0008-0000-0400-000042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7" name="Text Box 19">
          <a:extLst>
            <a:ext uri="{FF2B5EF4-FFF2-40B4-BE49-F238E27FC236}">
              <a16:creationId xmlns:a16="http://schemas.microsoft.com/office/drawing/2014/main" id="{00000000-0008-0000-0400-000043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28" name="Text Box 16">
          <a:extLst>
            <a:ext uri="{FF2B5EF4-FFF2-40B4-BE49-F238E27FC236}">
              <a16:creationId xmlns:a16="http://schemas.microsoft.com/office/drawing/2014/main" id="{00000000-0008-0000-0400-00004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29" name="Text Box 17">
          <a:extLst>
            <a:ext uri="{FF2B5EF4-FFF2-40B4-BE49-F238E27FC236}">
              <a16:creationId xmlns:a16="http://schemas.microsoft.com/office/drawing/2014/main" id="{00000000-0008-0000-0400-00004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30" name="Text Box 18">
          <a:extLst>
            <a:ext uri="{FF2B5EF4-FFF2-40B4-BE49-F238E27FC236}">
              <a16:creationId xmlns:a16="http://schemas.microsoft.com/office/drawing/2014/main" id="{00000000-0008-0000-0400-000046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31" name="Text Box 19">
          <a:extLst>
            <a:ext uri="{FF2B5EF4-FFF2-40B4-BE49-F238E27FC236}">
              <a16:creationId xmlns:a16="http://schemas.microsoft.com/office/drawing/2014/main" id="{00000000-0008-0000-0400-000047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2" name="Text Box 16">
          <a:extLst>
            <a:ext uri="{FF2B5EF4-FFF2-40B4-BE49-F238E27FC236}">
              <a16:creationId xmlns:a16="http://schemas.microsoft.com/office/drawing/2014/main" id="{00000000-0008-0000-0400-00004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3" name="Text Box 17">
          <a:extLst>
            <a:ext uri="{FF2B5EF4-FFF2-40B4-BE49-F238E27FC236}">
              <a16:creationId xmlns:a16="http://schemas.microsoft.com/office/drawing/2014/main" id="{00000000-0008-0000-0400-00004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4" name="Text Box 18">
          <a:extLst>
            <a:ext uri="{FF2B5EF4-FFF2-40B4-BE49-F238E27FC236}">
              <a16:creationId xmlns:a16="http://schemas.microsoft.com/office/drawing/2014/main" id="{00000000-0008-0000-0400-00004A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5" name="Text Box 19">
          <a:extLst>
            <a:ext uri="{FF2B5EF4-FFF2-40B4-BE49-F238E27FC236}">
              <a16:creationId xmlns:a16="http://schemas.microsoft.com/office/drawing/2014/main" id="{00000000-0008-0000-0400-00004B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504825</xdr:rowOff>
    </xdr:from>
    <xdr:ext cx="95250" cy="444014"/>
    <xdr:sp macro="" textlink="">
      <xdr:nvSpPr>
        <xdr:cNvPr id="2636" name="Text Box 15">
          <a:extLst>
            <a:ext uri="{FF2B5EF4-FFF2-40B4-BE49-F238E27FC236}">
              <a16:creationId xmlns:a16="http://schemas.microsoft.com/office/drawing/2014/main" id="{00000000-0008-0000-0400-00004C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37" name="Text Box 16">
          <a:extLst>
            <a:ext uri="{FF2B5EF4-FFF2-40B4-BE49-F238E27FC236}">
              <a16:creationId xmlns:a16="http://schemas.microsoft.com/office/drawing/2014/main" id="{00000000-0008-0000-0400-00004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38" name="Text Box 17">
          <a:extLst>
            <a:ext uri="{FF2B5EF4-FFF2-40B4-BE49-F238E27FC236}">
              <a16:creationId xmlns:a16="http://schemas.microsoft.com/office/drawing/2014/main" id="{00000000-0008-0000-0400-00004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39" name="Text Box 18">
          <a:extLst>
            <a:ext uri="{FF2B5EF4-FFF2-40B4-BE49-F238E27FC236}">
              <a16:creationId xmlns:a16="http://schemas.microsoft.com/office/drawing/2014/main" id="{00000000-0008-0000-0400-00004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40" name="Text Box 19">
          <a:extLst>
            <a:ext uri="{FF2B5EF4-FFF2-40B4-BE49-F238E27FC236}">
              <a16:creationId xmlns:a16="http://schemas.microsoft.com/office/drawing/2014/main" id="{00000000-0008-0000-0400-00005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39</xdr:row>
      <xdr:rowOff>504825</xdr:rowOff>
    </xdr:from>
    <xdr:ext cx="95250" cy="442269"/>
    <xdr:sp macro="" textlink="">
      <xdr:nvSpPr>
        <xdr:cNvPr id="2641" name="Text Box 15">
          <a:extLst>
            <a:ext uri="{FF2B5EF4-FFF2-40B4-BE49-F238E27FC236}">
              <a16:creationId xmlns:a16="http://schemas.microsoft.com/office/drawing/2014/main" id="{00000000-0008-0000-0400-0000510A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42" name="Text Box 16">
          <a:extLst>
            <a:ext uri="{FF2B5EF4-FFF2-40B4-BE49-F238E27FC236}">
              <a16:creationId xmlns:a16="http://schemas.microsoft.com/office/drawing/2014/main" id="{00000000-0008-0000-0400-00005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43" name="Text Box 17">
          <a:extLst>
            <a:ext uri="{FF2B5EF4-FFF2-40B4-BE49-F238E27FC236}">
              <a16:creationId xmlns:a16="http://schemas.microsoft.com/office/drawing/2014/main" id="{00000000-0008-0000-0400-00005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44" name="Text Box 18">
          <a:extLst>
            <a:ext uri="{FF2B5EF4-FFF2-40B4-BE49-F238E27FC236}">
              <a16:creationId xmlns:a16="http://schemas.microsoft.com/office/drawing/2014/main" id="{00000000-0008-0000-0400-00005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5" name="Text Box 16">
          <a:extLst>
            <a:ext uri="{FF2B5EF4-FFF2-40B4-BE49-F238E27FC236}">
              <a16:creationId xmlns:a16="http://schemas.microsoft.com/office/drawing/2014/main" id="{00000000-0008-0000-0400-00005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6" name="Text Box 17">
          <a:extLst>
            <a:ext uri="{FF2B5EF4-FFF2-40B4-BE49-F238E27FC236}">
              <a16:creationId xmlns:a16="http://schemas.microsoft.com/office/drawing/2014/main" id="{00000000-0008-0000-0400-00005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7" name="Text Box 18">
          <a:extLst>
            <a:ext uri="{FF2B5EF4-FFF2-40B4-BE49-F238E27FC236}">
              <a16:creationId xmlns:a16="http://schemas.microsoft.com/office/drawing/2014/main" id="{00000000-0008-0000-0400-00005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8" name="Text Box 19">
          <a:extLst>
            <a:ext uri="{FF2B5EF4-FFF2-40B4-BE49-F238E27FC236}">
              <a16:creationId xmlns:a16="http://schemas.microsoft.com/office/drawing/2014/main" id="{00000000-0008-0000-0400-00005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9" name="Text Box 16">
          <a:extLst>
            <a:ext uri="{FF2B5EF4-FFF2-40B4-BE49-F238E27FC236}">
              <a16:creationId xmlns:a16="http://schemas.microsoft.com/office/drawing/2014/main" id="{00000000-0008-0000-0400-00005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50" name="Text Box 17">
          <a:extLst>
            <a:ext uri="{FF2B5EF4-FFF2-40B4-BE49-F238E27FC236}">
              <a16:creationId xmlns:a16="http://schemas.microsoft.com/office/drawing/2014/main" id="{00000000-0008-0000-0400-00005A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51" name="Text Box 18">
          <a:extLst>
            <a:ext uri="{FF2B5EF4-FFF2-40B4-BE49-F238E27FC236}">
              <a16:creationId xmlns:a16="http://schemas.microsoft.com/office/drawing/2014/main" id="{00000000-0008-0000-0400-00005B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41</xdr:row>
      <xdr:rowOff>170392</xdr:rowOff>
    </xdr:from>
    <xdr:ext cx="95250" cy="213632"/>
    <xdr:sp macro="" textlink="">
      <xdr:nvSpPr>
        <xdr:cNvPr id="2652" name="Text Box 15">
          <a:extLst>
            <a:ext uri="{FF2B5EF4-FFF2-40B4-BE49-F238E27FC236}">
              <a16:creationId xmlns:a16="http://schemas.microsoft.com/office/drawing/2014/main" id="{00000000-0008-0000-0400-00005C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3" name="Text Box 16">
          <a:extLst>
            <a:ext uri="{FF2B5EF4-FFF2-40B4-BE49-F238E27FC236}">
              <a16:creationId xmlns:a16="http://schemas.microsoft.com/office/drawing/2014/main" id="{00000000-0008-0000-0400-00005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4" name="Text Box 17">
          <a:extLst>
            <a:ext uri="{FF2B5EF4-FFF2-40B4-BE49-F238E27FC236}">
              <a16:creationId xmlns:a16="http://schemas.microsoft.com/office/drawing/2014/main" id="{00000000-0008-0000-0400-00005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5" name="Text Box 18">
          <a:extLst>
            <a:ext uri="{FF2B5EF4-FFF2-40B4-BE49-F238E27FC236}">
              <a16:creationId xmlns:a16="http://schemas.microsoft.com/office/drawing/2014/main" id="{00000000-0008-0000-0400-00005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6" name="Text Box 19">
          <a:extLst>
            <a:ext uri="{FF2B5EF4-FFF2-40B4-BE49-F238E27FC236}">
              <a16:creationId xmlns:a16="http://schemas.microsoft.com/office/drawing/2014/main" id="{00000000-0008-0000-0400-00006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57" name="Text Box 16">
          <a:extLst>
            <a:ext uri="{FF2B5EF4-FFF2-40B4-BE49-F238E27FC236}">
              <a16:creationId xmlns:a16="http://schemas.microsoft.com/office/drawing/2014/main" id="{00000000-0008-0000-0400-00006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58" name="Text Box 17">
          <a:extLst>
            <a:ext uri="{FF2B5EF4-FFF2-40B4-BE49-F238E27FC236}">
              <a16:creationId xmlns:a16="http://schemas.microsoft.com/office/drawing/2014/main" id="{00000000-0008-0000-0400-00006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59" name="Text Box 18">
          <a:extLst>
            <a:ext uri="{FF2B5EF4-FFF2-40B4-BE49-F238E27FC236}">
              <a16:creationId xmlns:a16="http://schemas.microsoft.com/office/drawing/2014/main" id="{00000000-0008-0000-0400-00006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60" name="Text Box 19">
          <a:extLst>
            <a:ext uri="{FF2B5EF4-FFF2-40B4-BE49-F238E27FC236}">
              <a16:creationId xmlns:a16="http://schemas.microsoft.com/office/drawing/2014/main" id="{00000000-0008-0000-0400-00006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1" name="Text Box 16">
          <a:extLst>
            <a:ext uri="{FF2B5EF4-FFF2-40B4-BE49-F238E27FC236}">
              <a16:creationId xmlns:a16="http://schemas.microsoft.com/office/drawing/2014/main" id="{00000000-0008-0000-0400-000065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2" name="Text Box 17">
          <a:extLst>
            <a:ext uri="{FF2B5EF4-FFF2-40B4-BE49-F238E27FC236}">
              <a16:creationId xmlns:a16="http://schemas.microsoft.com/office/drawing/2014/main" id="{00000000-0008-0000-0400-00006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3" name="Text Box 18">
          <a:extLst>
            <a:ext uri="{FF2B5EF4-FFF2-40B4-BE49-F238E27FC236}">
              <a16:creationId xmlns:a16="http://schemas.microsoft.com/office/drawing/2014/main" id="{00000000-0008-0000-0400-00006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4" name="Text Box 19">
          <a:extLst>
            <a:ext uri="{FF2B5EF4-FFF2-40B4-BE49-F238E27FC236}">
              <a16:creationId xmlns:a16="http://schemas.microsoft.com/office/drawing/2014/main" id="{00000000-0008-0000-0400-000068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504825</xdr:rowOff>
    </xdr:from>
    <xdr:ext cx="95250" cy="444014"/>
    <xdr:sp macro="" textlink="">
      <xdr:nvSpPr>
        <xdr:cNvPr id="2665" name="Text Box 15">
          <a:extLst>
            <a:ext uri="{FF2B5EF4-FFF2-40B4-BE49-F238E27FC236}">
              <a16:creationId xmlns:a16="http://schemas.microsoft.com/office/drawing/2014/main" id="{00000000-0008-0000-0400-000069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6" name="Text Box 16">
          <a:extLst>
            <a:ext uri="{FF2B5EF4-FFF2-40B4-BE49-F238E27FC236}">
              <a16:creationId xmlns:a16="http://schemas.microsoft.com/office/drawing/2014/main" id="{00000000-0008-0000-0400-00006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7" name="Text Box 17">
          <a:extLst>
            <a:ext uri="{FF2B5EF4-FFF2-40B4-BE49-F238E27FC236}">
              <a16:creationId xmlns:a16="http://schemas.microsoft.com/office/drawing/2014/main" id="{00000000-0008-0000-0400-00006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8" name="Text Box 18">
          <a:extLst>
            <a:ext uri="{FF2B5EF4-FFF2-40B4-BE49-F238E27FC236}">
              <a16:creationId xmlns:a16="http://schemas.microsoft.com/office/drawing/2014/main" id="{00000000-0008-0000-0400-00006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9" name="Text Box 19">
          <a:extLst>
            <a:ext uri="{FF2B5EF4-FFF2-40B4-BE49-F238E27FC236}">
              <a16:creationId xmlns:a16="http://schemas.microsoft.com/office/drawing/2014/main" id="{00000000-0008-0000-0400-00006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70" name="Text Box 16">
          <a:extLst>
            <a:ext uri="{FF2B5EF4-FFF2-40B4-BE49-F238E27FC236}">
              <a16:creationId xmlns:a16="http://schemas.microsoft.com/office/drawing/2014/main" id="{00000000-0008-0000-0400-00006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71" name="Text Box 17">
          <a:extLst>
            <a:ext uri="{FF2B5EF4-FFF2-40B4-BE49-F238E27FC236}">
              <a16:creationId xmlns:a16="http://schemas.microsoft.com/office/drawing/2014/main" id="{00000000-0008-0000-0400-00006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41</xdr:row>
      <xdr:rowOff>15875</xdr:rowOff>
    </xdr:from>
    <xdr:ext cx="95250" cy="171450"/>
    <xdr:sp macro="" textlink="">
      <xdr:nvSpPr>
        <xdr:cNvPr id="2672" name="Text Box 18">
          <a:extLst>
            <a:ext uri="{FF2B5EF4-FFF2-40B4-BE49-F238E27FC236}">
              <a16:creationId xmlns:a16="http://schemas.microsoft.com/office/drawing/2014/main" id="{00000000-0008-0000-0400-000070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3" name="Text Box 16">
          <a:extLst>
            <a:ext uri="{FF2B5EF4-FFF2-40B4-BE49-F238E27FC236}">
              <a16:creationId xmlns:a16="http://schemas.microsoft.com/office/drawing/2014/main" id="{00000000-0008-0000-0400-00007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4" name="Text Box 17">
          <a:extLst>
            <a:ext uri="{FF2B5EF4-FFF2-40B4-BE49-F238E27FC236}">
              <a16:creationId xmlns:a16="http://schemas.microsoft.com/office/drawing/2014/main" id="{00000000-0008-0000-0400-00007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5" name="Text Box 18">
          <a:extLst>
            <a:ext uri="{FF2B5EF4-FFF2-40B4-BE49-F238E27FC236}">
              <a16:creationId xmlns:a16="http://schemas.microsoft.com/office/drawing/2014/main" id="{00000000-0008-0000-0400-00007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6" name="Text Box 19">
          <a:extLst>
            <a:ext uri="{FF2B5EF4-FFF2-40B4-BE49-F238E27FC236}">
              <a16:creationId xmlns:a16="http://schemas.microsoft.com/office/drawing/2014/main" id="{00000000-0008-0000-0400-00007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7" name="Text Box 16">
          <a:extLst>
            <a:ext uri="{FF2B5EF4-FFF2-40B4-BE49-F238E27FC236}">
              <a16:creationId xmlns:a16="http://schemas.microsoft.com/office/drawing/2014/main" id="{00000000-0008-0000-0400-00007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41</xdr:row>
      <xdr:rowOff>170392</xdr:rowOff>
    </xdr:from>
    <xdr:ext cx="95250" cy="213632"/>
    <xdr:sp macro="" textlink="">
      <xdr:nvSpPr>
        <xdr:cNvPr id="2678" name="Text Box 15">
          <a:extLst>
            <a:ext uri="{FF2B5EF4-FFF2-40B4-BE49-F238E27FC236}">
              <a16:creationId xmlns:a16="http://schemas.microsoft.com/office/drawing/2014/main" id="{00000000-0008-0000-0400-000076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8496"/>
    <xdr:sp macro="" textlink="">
      <xdr:nvSpPr>
        <xdr:cNvPr id="2679" name="Text Box 15">
          <a:extLst>
            <a:ext uri="{FF2B5EF4-FFF2-40B4-BE49-F238E27FC236}">
              <a16:creationId xmlns:a16="http://schemas.microsoft.com/office/drawing/2014/main" id="{00000000-0008-0000-0400-000077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2680" name="Text Box 15">
          <a:extLst>
            <a:ext uri="{FF2B5EF4-FFF2-40B4-BE49-F238E27FC236}">
              <a16:creationId xmlns:a16="http://schemas.microsoft.com/office/drawing/2014/main" id="{00000000-0008-0000-0400-000078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504825</xdr:rowOff>
    </xdr:from>
    <xdr:ext cx="95250" cy="442269"/>
    <xdr:sp macro="" textlink="">
      <xdr:nvSpPr>
        <xdr:cNvPr id="2681" name="Text Box 15">
          <a:extLst>
            <a:ext uri="{FF2B5EF4-FFF2-40B4-BE49-F238E27FC236}">
              <a16:creationId xmlns:a16="http://schemas.microsoft.com/office/drawing/2014/main" id="{00000000-0008-0000-0400-0000790A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213632"/>
    <xdr:sp macro="" textlink="">
      <xdr:nvSpPr>
        <xdr:cNvPr id="2682" name="Text Box 15">
          <a:extLst>
            <a:ext uri="{FF2B5EF4-FFF2-40B4-BE49-F238E27FC236}">
              <a16:creationId xmlns:a16="http://schemas.microsoft.com/office/drawing/2014/main" id="{00000000-0008-0000-0400-00007A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331"/>
    <xdr:sp macro="" textlink="">
      <xdr:nvSpPr>
        <xdr:cNvPr id="2683" name="Text Box 15">
          <a:extLst>
            <a:ext uri="{FF2B5EF4-FFF2-40B4-BE49-F238E27FC236}">
              <a16:creationId xmlns:a16="http://schemas.microsoft.com/office/drawing/2014/main" id="{00000000-0008-0000-0400-00007B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41</xdr:row>
      <xdr:rowOff>170392</xdr:rowOff>
    </xdr:from>
    <xdr:ext cx="95250" cy="213632"/>
    <xdr:sp macro="" textlink="">
      <xdr:nvSpPr>
        <xdr:cNvPr id="2684" name="Text Box 15">
          <a:extLst>
            <a:ext uri="{FF2B5EF4-FFF2-40B4-BE49-F238E27FC236}">
              <a16:creationId xmlns:a16="http://schemas.microsoft.com/office/drawing/2014/main" id="{00000000-0008-0000-0400-00007C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5" name="Text Box 16">
          <a:extLst>
            <a:ext uri="{FF2B5EF4-FFF2-40B4-BE49-F238E27FC236}">
              <a16:creationId xmlns:a16="http://schemas.microsoft.com/office/drawing/2014/main" id="{00000000-0008-0000-0400-00007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6" name="Text Box 17">
          <a:extLst>
            <a:ext uri="{FF2B5EF4-FFF2-40B4-BE49-F238E27FC236}">
              <a16:creationId xmlns:a16="http://schemas.microsoft.com/office/drawing/2014/main" id="{00000000-0008-0000-0400-00007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7" name="Text Box 18">
          <a:extLst>
            <a:ext uri="{FF2B5EF4-FFF2-40B4-BE49-F238E27FC236}">
              <a16:creationId xmlns:a16="http://schemas.microsoft.com/office/drawing/2014/main" id="{00000000-0008-0000-0400-00007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8" name="Text Box 19">
          <a:extLst>
            <a:ext uri="{FF2B5EF4-FFF2-40B4-BE49-F238E27FC236}">
              <a16:creationId xmlns:a16="http://schemas.microsoft.com/office/drawing/2014/main" id="{00000000-0008-0000-0400-00008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89" name="Text Box 16">
          <a:extLst>
            <a:ext uri="{FF2B5EF4-FFF2-40B4-BE49-F238E27FC236}">
              <a16:creationId xmlns:a16="http://schemas.microsoft.com/office/drawing/2014/main" id="{00000000-0008-0000-0400-00008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90" name="Text Box 17">
          <a:extLst>
            <a:ext uri="{FF2B5EF4-FFF2-40B4-BE49-F238E27FC236}">
              <a16:creationId xmlns:a16="http://schemas.microsoft.com/office/drawing/2014/main" id="{00000000-0008-0000-0400-00008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91" name="Text Box 18">
          <a:extLst>
            <a:ext uri="{FF2B5EF4-FFF2-40B4-BE49-F238E27FC236}">
              <a16:creationId xmlns:a16="http://schemas.microsoft.com/office/drawing/2014/main" id="{00000000-0008-0000-0400-00008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92" name="Text Box 19">
          <a:extLst>
            <a:ext uri="{FF2B5EF4-FFF2-40B4-BE49-F238E27FC236}">
              <a16:creationId xmlns:a16="http://schemas.microsoft.com/office/drawing/2014/main" id="{00000000-0008-0000-0400-00008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3" name="Text Box 16">
          <a:extLst>
            <a:ext uri="{FF2B5EF4-FFF2-40B4-BE49-F238E27FC236}">
              <a16:creationId xmlns:a16="http://schemas.microsoft.com/office/drawing/2014/main" id="{00000000-0008-0000-0400-000085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4" name="Text Box 17">
          <a:extLst>
            <a:ext uri="{FF2B5EF4-FFF2-40B4-BE49-F238E27FC236}">
              <a16:creationId xmlns:a16="http://schemas.microsoft.com/office/drawing/2014/main" id="{00000000-0008-0000-0400-00008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5" name="Text Box 18">
          <a:extLst>
            <a:ext uri="{FF2B5EF4-FFF2-40B4-BE49-F238E27FC236}">
              <a16:creationId xmlns:a16="http://schemas.microsoft.com/office/drawing/2014/main" id="{00000000-0008-0000-0400-00008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6" name="Text Box 19">
          <a:extLst>
            <a:ext uri="{FF2B5EF4-FFF2-40B4-BE49-F238E27FC236}">
              <a16:creationId xmlns:a16="http://schemas.microsoft.com/office/drawing/2014/main" id="{00000000-0008-0000-0400-00008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504825</xdr:rowOff>
    </xdr:from>
    <xdr:ext cx="95250" cy="444014"/>
    <xdr:sp macro="" textlink="">
      <xdr:nvSpPr>
        <xdr:cNvPr id="2697" name="Text Box 15">
          <a:extLst>
            <a:ext uri="{FF2B5EF4-FFF2-40B4-BE49-F238E27FC236}">
              <a16:creationId xmlns:a16="http://schemas.microsoft.com/office/drawing/2014/main" id="{00000000-0008-0000-0400-000089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98" name="Text Box 16">
          <a:extLst>
            <a:ext uri="{FF2B5EF4-FFF2-40B4-BE49-F238E27FC236}">
              <a16:creationId xmlns:a16="http://schemas.microsoft.com/office/drawing/2014/main" id="{00000000-0008-0000-0400-00008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99" name="Text Box 17">
          <a:extLst>
            <a:ext uri="{FF2B5EF4-FFF2-40B4-BE49-F238E27FC236}">
              <a16:creationId xmlns:a16="http://schemas.microsoft.com/office/drawing/2014/main" id="{00000000-0008-0000-0400-00008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00" name="Text Box 18">
          <a:extLst>
            <a:ext uri="{FF2B5EF4-FFF2-40B4-BE49-F238E27FC236}">
              <a16:creationId xmlns:a16="http://schemas.microsoft.com/office/drawing/2014/main" id="{00000000-0008-0000-0400-00008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01" name="Text Box 19">
          <a:extLst>
            <a:ext uri="{FF2B5EF4-FFF2-40B4-BE49-F238E27FC236}">
              <a16:creationId xmlns:a16="http://schemas.microsoft.com/office/drawing/2014/main" id="{00000000-0008-0000-0400-00008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02" name="Text Box 16">
          <a:extLst>
            <a:ext uri="{FF2B5EF4-FFF2-40B4-BE49-F238E27FC236}">
              <a16:creationId xmlns:a16="http://schemas.microsoft.com/office/drawing/2014/main" id="{00000000-0008-0000-0400-00008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03" name="Text Box 17">
          <a:extLst>
            <a:ext uri="{FF2B5EF4-FFF2-40B4-BE49-F238E27FC236}">
              <a16:creationId xmlns:a16="http://schemas.microsoft.com/office/drawing/2014/main" id="{00000000-0008-0000-0400-00008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04" name="Text Box 18">
          <a:extLst>
            <a:ext uri="{FF2B5EF4-FFF2-40B4-BE49-F238E27FC236}">
              <a16:creationId xmlns:a16="http://schemas.microsoft.com/office/drawing/2014/main" id="{00000000-0008-0000-0400-00009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5" name="Text Box 16">
          <a:extLst>
            <a:ext uri="{FF2B5EF4-FFF2-40B4-BE49-F238E27FC236}">
              <a16:creationId xmlns:a16="http://schemas.microsoft.com/office/drawing/2014/main" id="{00000000-0008-0000-0400-00009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6" name="Text Box 17">
          <a:extLst>
            <a:ext uri="{FF2B5EF4-FFF2-40B4-BE49-F238E27FC236}">
              <a16:creationId xmlns:a16="http://schemas.microsoft.com/office/drawing/2014/main" id="{00000000-0008-0000-0400-00009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7" name="Text Box 18">
          <a:extLst>
            <a:ext uri="{FF2B5EF4-FFF2-40B4-BE49-F238E27FC236}">
              <a16:creationId xmlns:a16="http://schemas.microsoft.com/office/drawing/2014/main" id="{00000000-0008-0000-0400-00009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8" name="Text Box 19">
          <a:extLst>
            <a:ext uri="{FF2B5EF4-FFF2-40B4-BE49-F238E27FC236}">
              <a16:creationId xmlns:a16="http://schemas.microsoft.com/office/drawing/2014/main" id="{00000000-0008-0000-0400-00009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9" name="Text Box 16">
          <a:extLst>
            <a:ext uri="{FF2B5EF4-FFF2-40B4-BE49-F238E27FC236}">
              <a16:creationId xmlns:a16="http://schemas.microsoft.com/office/drawing/2014/main" id="{00000000-0008-0000-0400-00009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10" name="Text Box 17">
          <a:extLst>
            <a:ext uri="{FF2B5EF4-FFF2-40B4-BE49-F238E27FC236}">
              <a16:creationId xmlns:a16="http://schemas.microsoft.com/office/drawing/2014/main" id="{00000000-0008-0000-0400-00009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11" name="Text Box 18">
          <a:extLst>
            <a:ext uri="{FF2B5EF4-FFF2-40B4-BE49-F238E27FC236}">
              <a16:creationId xmlns:a16="http://schemas.microsoft.com/office/drawing/2014/main" id="{00000000-0008-0000-0400-00009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12" name="Text Box 19">
          <a:extLst>
            <a:ext uri="{FF2B5EF4-FFF2-40B4-BE49-F238E27FC236}">
              <a16:creationId xmlns:a16="http://schemas.microsoft.com/office/drawing/2014/main" id="{00000000-0008-0000-0400-00009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56743"/>
    <xdr:sp macro="" textlink="">
      <xdr:nvSpPr>
        <xdr:cNvPr id="2713" name="Text Box 15">
          <a:extLst>
            <a:ext uri="{FF2B5EF4-FFF2-40B4-BE49-F238E27FC236}">
              <a16:creationId xmlns:a16="http://schemas.microsoft.com/office/drawing/2014/main" id="{00000000-0008-0000-0400-000099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2714" name="Text Box 15">
          <a:extLst>
            <a:ext uri="{FF2B5EF4-FFF2-40B4-BE49-F238E27FC236}">
              <a16:creationId xmlns:a16="http://schemas.microsoft.com/office/drawing/2014/main" id="{00000000-0008-0000-0400-00009A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504825</xdr:rowOff>
    </xdr:from>
    <xdr:ext cx="95250" cy="442269"/>
    <xdr:sp macro="" textlink="">
      <xdr:nvSpPr>
        <xdr:cNvPr id="2715" name="Text Box 15">
          <a:extLst>
            <a:ext uri="{FF2B5EF4-FFF2-40B4-BE49-F238E27FC236}">
              <a16:creationId xmlns:a16="http://schemas.microsoft.com/office/drawing/2014/main" id="{00000000-0008-0000-0400-00009B0A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213632"/>
    <xdr:sp macro="" textlink="">
      <xdr:nvSpPr>
        <xdr:cNvPr id="2716" name="Text Box 15">
          <a:extLst>
            <a:ext uri="{FF2B5EF4-FFF2-40B4-BE49-F238E27FC236}">
              <a16:creationId xmlns:a16="http://schemas.microsoft.com/office/drawing/2014/main" id="{00000000-0008-0000-0400-00009C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331"/>
    <xdr:sp macro="" textlink="">
      <xdr:nvSpPr>
        <xdr:cNvPr id="2717" name="Text Box 15">
          <a:extLst>
            <a:ext uri="{FF2B5EF4-FFF2-40B4-BE49-F238E27FC236}">
              <a16:creationId xmlns:a16="http://schemas.microsoft.com/office/drawing/2014/main" id="{00000000-0008-0000-0400-00009D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213632"/>
    <xdr:sp macro="" textlink="">
      <xdr:nvSpPr>
        <xdr:cNvPr id="2718" name="Text Box 15">
          <a:extLst>
            <a:ext uri="{FF2B5EF4-FFF2-40B4-BE49-F238E27FC236}">
              <a16:creationId xmlns:a16="http://schemas.microsoft.com/office/drawing/2014/main" id="{00000000-0008-0000-0400-00009E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19" name="Text Box 16">
          <a:extLst>
            <a:ext uri="{FF2B5EF4-FFF2-40B4-BE49-F238E27FC236}">
              <a16:creationId xmlns:a16="http://schemas.microsoft.com/office/drawing/2014/main" id="{00000000-0008-0000-0400-00009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20" name="Text Box 17">
          <a:extLst>
            <a:ext uri="{FF2B5EF4-FFF2-40B4-BE49-F238E27FC236}">
              <a16:creationId xmlns:a16="http://schemas.microsoft.com/office/drawing/2014/main" id="{00000000-0008-0000-0400-0000A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21" name="Text Box 18">
          <a:extLst>
            <a:ext uri="{FF2B5EF4-FFF2-40B4-BE49-F238E27FC236}">
              <a16:creationId xmlns:a16="http://schemas.microsoft.com/office/drawing/2014/main" id="{00000000-0008-0000-0400-0000A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22" name="Text Box 19">
          <a:extLst>
            <a:ext uri="{FF2B5EF4-FFF2-40B4-BE49-F238E27FC236}">
              <a16:creationId xmlns:a16="http://schemas.microsoft.com/office/drawing/2014/main" id="{00000000-0008-0000-0400-0000A2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3" name="Text Box 16">
          <a:extLst>
            <a:ext uri="{FF2B5EF4-FFF2-40B4-BE49-F238E27FC236}">
              <a16:creationId xmlns:a16="http://schemas.microsoft.com/office/drawing/2014/main" id="{00000000-0008-0000-0400-0000A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4" name="Text Box 17">
          <a:extLst>
            <a:ext uri="{FF2B5EF4-FFF2-40B4-BE49-F238E27FC236}">
              <a16:creationId xmlns:a16="http://schemas.microsoft.com/office/drawing/2014/main" id="{00000000-0008-0000-0400-0000A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5" name="Text Box 18">
          <a:extLst>
            <a:ext uri="{FF2B5EF4-FFF2-40B4-BE49-F238E27FC236}">
              <a16:creationId xmlns:a16="http://schemas.microsoft.com/office/drawing/2014/main" id="{00000000-0008-0000-0400-0000A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6" name="Text Box 19">
          <a:extLst>
            <a:ext uri="{FF2B5EF4-FFF2-40B4-BE49-F238E27FC236}">
              <a16:creationId xmlns:a16="http://schemas.microsoft.com/office/drawing/2014/main" id="{00000000-0008-0000-0400-0000A6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27" name="Text Box 16">
          <a:extLst>
            <a:ext uri="{FF2B5EF4-FFF2-40B4-BE49-F238E27FC236}">
              <a16:creationId xmlns:a16="http://schemas.microsoft.com/office/drawing/2014/main" id="{00000000-0008-0000-0400-0000A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28" name="Text Box 17">
          <a:extLst>
            <a:ext uri="{FF2B5EF4-FFF2-40B4-BE49-F238E27FC236}">
              <a16:creationId xmlns:a16="http://schemas.microsoft.com/office/drawing/2014/main" id="{00000000-0008-0000-0400-0000A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29" name="Text Box 18">
          <a:extLst>
            <a:ext uri="{FF2B5EF4-FFF2-40B4-BE49-F238E27FC236}">
              <a16:creationId xmlns:a16="http://schemas.microsoft.com/office/drawing/2014/main" id="{00000000-0008-0000-0400-0000A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30" name="Text Box 19">
          <a:extLst>
            <a:ext uri="{FF2B5EF4-FFF2-40B4-BE49-F238E27FC236}">
              <a16:creationId xmlns:a16="http://schemas.microsoft.com/office/drawing/2014/main" id="{00000000-0008-0000-0400-0000AA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504825</xdr:rowOff>
    </xdr:from>
    <xdr:ext cx="95250" cy="444014"/>
    <xdr:sp macro="" textlink="">
      <xdr:nvSpPr>
        <xdr:cNvPr id="2731" name="Text Box 15">
          <a:extLst>
            <a:ext uri="{FF2B5EF4-FFF2-40B4-BE49-F238E27FC236}">
              <a16:creationId xmlns:a16="http://schemas.microsoft.com/office/drawing/2014/main" id="{00000000-0008-0000-0400-0000AB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2" name="Text Box 16">
          <a:extLst>
            <a:ext uri="{FF2B5EF4-FFF2-40B4-BE49-F238E27FC236}">
              <a16:creationId xmlns:a16="http://schemas.microsoft.com/office/drawing/2014/main" id="{00000000-0008-0000-0400-0000A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3" name="Text Box 17">
          <a:extLst>
            <a:ext uri="{FF2B5EF4-FFF2-40B4-BE49-F238E27FC236}">
              <a16:creationId xmlns:a16="http://schemas.microsoft.com/office/drawing/2014/main" id="{00000000-0008-0000-0400-0000A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4" name="Text Box 18">
          <a:extLst>
            <a:ext uri="{FF2B5EF4-FFF2-40B4-BE49-F238E27FC236}">
              <a16:creationId xmlns:a16="http://schemas.microsoft.com/office/drawing/2014/main" id="{00000000-0008-0000-0400-0000A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5" name="Text Box 19">
          <a:extLst>
            <a:ext uri="{FF2B5EF4-FFF2-40B4-BE49-F238E27FC236}">
              <a16:creationId xmlns:a16="http://schemas.microsoft.com/office/drawing/2014/main" id="{00000000-0008-0000-0400-0000A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43</xdr:row>
      <xdr:rowOff>504825</xdr:rowOff>
    </xdr:from>
    <xdr:ext cx="95250" cy="442269"/>
    <xdr:sp macro="" textlink="">
      <xdr:nvSpPr>
        <xdr:cNvPr id="2736" name="Text Box 15">
          <a:extLst>
            <a:ext uri="{FF2B5EF4-FFF2-40B4-BE49-F238E27FC236}">
              <a16:creationId xmlns:a16="http://schemas.microsoft.com/office/drawing/2014/main" id="{00000000-0008-0000-0400-0000B00A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37" name="Text Box 16">
          <a:extLst>
            <a:ext uri="{FF2B5EF4-FFF2-40B4-BE49-F238E27FC236}">
              <a16:creationId xmlns:a16="http://schemas.microsoft.com/office/drawing/2014/main" id="{00000000-0008-0000-0400-0000B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38" name="Text Box 17">
          <a:extLst>
            <a:ext uri="{FF2B5EF4-FFF2-40B4-BE49-F238E27FC236}">
              <a16:creationId xmlns:a16="http://schemas.microsoft.com/office/drawing/2014/main" id="{00000000-0008-0000-0400-0000B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39" name="Text Box 18">
          <a:extLst>
            <a:ext uri="{FF2B5EF4-FFF2-40B4-BE49-F238E27FC236}">
              <a16:creationId xmlns:a16="http://schemas.microsoft.com/office/drawing/2014/main" id="{00000000-0008-0000-0400-0000B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0" name="Text Box 16">
          <a:extLst>
            <a:ext uri="{FF2B5EF4-FFF2-40B4-BE49-F238E27FC236}">
              <a16:creationId xmlns:a16="http://schemas.microsoft.com/office/drawing/2014/main" id="{00000000-0008-0000-0400-0000B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1" name="Text Box 17">
          <a:extLst>
            <a:ext uri="{FF2B5EF4-FFF2-40B4-BE49-F238E27FC236}">
              <a16:creationId xmlns:a16="http://schemas.microsoft.com/office/drawing/2014/main" id="{00000000-0008-0000-0400-0000B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2" name="Text Box 18">
          <a:extLst>
            <a:ext uri="{FF2B5EF4-FFF2-40B4-BE49-F238E27FC236}">
              <a16:creationId xmlns:a16="http://schemas.microsoft.com/office/drawing/2014/main" id="{00000000-0008-0000-0400-0000B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3" name="Text Box 19">
          <a:extLst>
            <a:ext uri="{FF2B5EF4-FFF2-40B4-BE49-F238E27FC236}">
              <a16:creationId xmlns:a16="http://schemas.microsoft.com/office/drawing/2014/main" id="{00000000-0008-0000-0400-0000B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4" name="Text Box 16">
          <a:extLst>
            <a:ext uri="{FF2B5EF4-FFF2-40B4-BE49-F238E27FC236}">
              <a16:creationId xmlns:a16="http://schemas.microsoft.com/office/drawing/2014/main" id="{00000000-0008-0000-0400-0000B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5" name="Text Box 17">
          <a:extLst>
            <a:ext uri="{FF2B5EF4-FFF2-40B4-BE49-F238E27FC236}">
              <a16:creationId xmlns:a16="http://schemas.microsoft.com/office/drawing/2014/main" id="{00000000-0008-0000-0400-0000B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6" name="Text Box 18">
          <a:extLst>
            <a:ext uri="{FF2B5EF4-FFF2-40B4-BE49-F238E27FC236}">
              <a16:creationId xmlns:a16="http://schemas.microsoft.com/office/drawing/2014/main" id="{00000000-0008-0000-0400-0000BA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45</xdr:row>
      <xdr:rowOff>170392</xdr:rowOff>
    </xdr:from>
    <xdr:ext cx="95250" cy="213632"/>
    <xdr:sp macro="" textlink="">
      <xdr:nvSpPr>
        <xdr:cNvPr id="2747" name="Text Box 15">
          <a:extLst>
            <a:ext uri="{FF2B5EF4-FFF2-40B4-BE49-F238E27FC236}">
              <a16:creationId xmlns:a16="http://schemas.microsoft.com/office/drawing/2014/main" id="{00000000-0008-0000-0400-0000BB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48" name="Text Box 16">
          <a:extLst>
            <a:ext uri="{FF2B5EF4-FFF2-40B4-BE49-F238E27FC236}">
              <a16:creationId xmlns:a16="http://schemas.microsoft.com/office/drawing/2014/main" id="{00000000-0008-0000-0400-0000B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49" name="Text Box 17">
          <a:extLst>
            <a:ext uri="{FF2B5EF4-FFF2-40B4-BE49-F238E27FC236}">
              <a16:creationId xmlns:a16="http://schemas.microsoft.com/office/drawing/2014/main" id="{00000000-0008-0000-0400-0000B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50" name="Text Box 18">
          <a:extLst>
            <a:ext uri="{FF2B5EF4-FFF2-40B4-BE49-F238E27FC236}">
              <a16:creationId xmlns:a16="http://schemas.microsoft.com/office/drawing/2014/main" id="{00000000-0008-0000-0400-0000B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51" name="Text Box 19">
          <a:extLst>
            <a:ext uri="{FF2B5EF4-FFF2-40B4-BE49-F238E27FC236}">
              <a16:creationId xmlns:a16="http://schemas.microsoft.com/office/drawing/2014/main" id="{00000000-0008-0000-0400-0000B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2" name="Text Box 16">
          <a:extLst>
            <a:ext uri="{FF2B5EF4-FFF2-40B4-BE49-F238E27FC236}">
              <a16:creationId xmlns:a16="http://schemas.microsoft.com/office/drawing/2014/main" id="{00000000-0008-0000-0400-0000C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3" name="Text Box 17">
          <a:extLst>
            <a:ext uri="{FF2B5EF4-FFF2-40B4-BE49-F238E27FC236}">
              <a16:creationId xmlns:a16="http://schemas.microsoft.com/office/drawing/2014/main" id="{00000000-0008-0000-0400-0000C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4" name="Text Box 18">
          <a:extLst>
            <a:ext uri="{FF2B5EF4-FFF2-40B4-BE49-F238E27FC236}">
              <a16:creationId xmlns:a16="http://schemas.microsoft.com/office/drawing/2014/main" id="{00000000-0008-0000-0400-0000C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5" name="Text Box 19">
          <a:extLst>
            <a:ext uri="{FF2B5EF4-FFF2-40B4-BE49-F238E27FC236}">
              <a16:creationId xmlns:a16="http://schemas.microsoft.com/office/drawing/2014/main" id="{00000000-0008-0000-0400-0000C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6" name="Text Box 16">
          <a:extLst>
            <a:ext uri="{FF2B5EF4-FFF2-40B4-BE49-F238E27FC236}">
              <a16:creationId xmlns:a16="http://schemas.microsoft.com/office/drawing/2014/main" id="{00000000-0008-0000-0400-0000C4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7" name="Text Box 17">
          <a:extLst>
            <a:ext uri="{FF2B5EF4-FFF2-40B4-BE49-F238E27FC236}">
              <a16:creationId xmlns:a16="http://schemas.microsoft.com/office/drawing/2014/main" id="{00000000-0008-0000-0400-0000C5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8" name="Text Box 18">
          <a:extLst>
            <a:ext uri="{FF2B5EF4-FFF2-40B4-BE49-F238E27FC236}">
              <a16:creationId xmlns:a16="http://schemas.microsoft.com/office/drawing/2014/main" id="{00000000-0008-0000-0400-0000C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9" name="Text Box 19">
          <a:extLst>
            <a:ext uri="{FF2B5EF4-FFF2-40B4-BE49-F238E27FC236}">
              <a16:creationId xmlns:a16="http://schemas.microsoft.com/office/drawing/2014/main" id="{00000000-0008-0000-0400-0000C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504825</xdr:rowOff>
    </xdr:from>
    <xdr:ext cx="95250" cy="444014"/>
    <xdr:sp macro="" textlink="">
      <xdr:nvSpPr>
        <xdr:cNvPr id="2760" name="Text Box 15">
          <a:extLst>
            <a:ext uri="{FF2B5EF4-FFF2-40B4-BE49-F238E27FC236}">
              <a16:creationId xmlns:a16="http://schemas.microsoft.com/office/drawing/2014/main" id="{00000000-0008-0000-0400-0000C8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1" name="Text Box 16">
          <a:extLst>
            <a:ext uri="{FF2B5EF4-FFF2-40B4-BE49-F238E27FC236}">
              <a16:creationId xmlns:a16="http://schemas.microsoft.com/office/drawing/2014/main" id="{00000000-0008-0000-0400-0000C9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2" name="Text Box 17">
          <a:extLst>
            <a:ext uri="{FF2B5EF4-FFF2-40B4-BE49-F238E27FC236}">
              <a16:creationId xmlns:a16="http://schemas.microsoft.com/office/drawing/2014/main" id="{00000000-0008-0000-0400-0000C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3" name="Text Box 18">
          <a:extLst>
            <a:ext uri="{FF2B5EF4-FFF2-40B4-BE49-F238E27FC236}">
              <a16:creationId xmlns:a16="http://schemas.microsoft.com/office/drawing/2014/main" id="{00000000-0008-0000-0400-0000C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4" name="Text Box 19">
          <a:extLst>
            <a:ext uri="{FF2B5EF4-FFF2-40B4-BE49-F238E27FC236}">
              <a16:creationId xmlns:a16="http://schemas.microsoft.com/office/drawing/2014/main" id="{00000000-0008-0000-0400-0000C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65" name="Text Box 16">
          <a:extLst>
            <a:ext uri="{FF2B5EF4-FFF2-40B4-BE49-F238E27FC236}">
              <a16:creationId xmlns:a16="http://schemas.microsoft.com/office/drawing/2014/main" id="{00000000-0008-0000-0400-0000CD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66" name="Text Box 17">
          <a:extLst>
            <a:ext uri="{FF2B5EF4-FFF2-40B4-BE49-F238E27FC236}">
              <a16:creationId xmlns:a16="http://schemas.microsoft.com/office/drawing/2014/main" id="{00000000-0008-0000-0400-0000C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45</xdr:row>
      <xdr:rowOff>15875</xdr:rowOff>
    </xdr:from>
    <xdr:ext cx="95250" cy="171450"/>
    <xdr:sp macro="" textlink="">
      <xdr:nvSpPr>
        <xdr:cNvPr id="2767" name="Text Box 18">
          <a:extLst>
            <a:ext uri="{FF2B5EF4-FFF2-40B4-BE49-F238E27FC236}">
              <a16:creationId xmlns:a16="http://schemas.microsoft.com/office/drawing/2014/main" id="{00000000-0008-0000-0400-0000CF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68" name="Text Box 16">
          <a:extLst>
            <a:ext uri="{FF2B5EF4-FFF2-40B4-BE49-F238E27FC236}">
              <a16:creationId xmlns:a16="http://schemas.microsoft.com/office/drawing/2014/main" id="{00000000-0008-0000-0400-0000D0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69" name="Text Box 17">
          <a:extLst>
            <a:ext uri="{FF2B5EF4-FFF2-40B4-BE49-F238E27FC236}">
              <a16:creationId xmlns:a16="http://schemas.microsoft.com/office/drawing/2014/main" id="{00000000-0008-0000-0400-0000D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70" name="Text Box 18">
          <a:extLst>
            <a:ext uri="{FF2B5EF4-FFF2-40B4-BE49-F238E27FC236}">
              <a16:creationId xmlns:a16="http://schemas.microsoft.com/office/drawing/2014/main" id="{00000000-0008-0000-0400-0000D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71" name="Text Box 19">
          <a:extLst>
            <a:ext uri="{FF2B5EF4-FFF2-40B4-BE49-F238E27FC236}">
              <a16:creationId xmlns:a16="http://schemas.microsoft.com/office/drawing/2014/main" id="{00000000-0008-0000-0400-0000D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72" name="Text Box 16">
          <a:extLst>
            <a:ext uri="{FF2B5EF4-FFF2-40B4-BE49-F238E27FC236}">
              <a16:creationId xmlns:a16="http://schemas.microsoft.com/office/drawing/2014/main" id="{00000000-0008-0000-0400-0000D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45</xdr:row>
      <xdr:rowOff>170392</xdr:rowOff>
    </xdr:from>
    <xdr:ext cx="95250" cy="213632"/>
    <xdr:sp macro="" textlink="">
      <xdr:nvSpPr>
        <xdr:cNvPr id="2773" name="Text Box 15">
          <a:extLst>
            <a:ext uri="{FF2B5EF4-FFF2-40B4-BE49-F238E27FC236}">
              <a16:creationId xmlns:a16="http://schemas.microsoft.com/office/drawing/2014/main" id="{00000000-0008-0000-0400-0000D5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8496"/>
    <xdr:sp macro="" textlink="">
      <xdr:nvSpPr>
        <xdr:cNvPr id="2774" name="Text Box 15">
          <a:extLst>
            <a:ext uri="{FF2B5EF4-FFF2-40B4-BE49-F238E27FC236}">
              <a16:creationId xmlns:a16="http://schemas.microsoft.com/office/drawing/2014/main" id="{00000000-0008-0000-0400-0000D6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442269"/>
    <xdr:sp macro="" textlink="">
      <xdr:nvSpPr>
        <xdr:cNvPr id="2775" name="Text Box 15">
          <a:extLst>
            <a:ext uri="{FF2B5EF4-FFF2-40B4-BE49-F238E27FC236}">
              <a16:creationId xmlns:a16="http://schemas.microsoft.com/office/drawing/2014/main" id="{00000000-0008-0000-0400-0000D7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504825</xdr:rowOff>
    </xdr:from>
    <xdr:ext cx="95250" cy="442269"/>
    <xdr:sp macro="" textlink="">
      <xdr:nvSpPr>
        <xdr:cNvPr id="2776" name="Text Box 15">
          <a:extLst>
            <a:ext uri="{FF2B5EF4-FFF2-40B4-BE49-F238E27FC236}">
              <a16:creationId xmlns:a16="http://schemas.microsoft.com/office/drawing/2014/main" id="{00000000-0008-0000-0400-0000D80A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213632"/>
    <xdr:sp macro="" textlink="">
      <xdr:nvSpPr>
        <xdr:cNvPr id="2777" name="Text Box 15">
          <a:extLst>
            <a:ext uri="{FF2B5EF4-FFF2-40B4-BE49-F238E27FC236}">
              <a16:creationId xmlns:a16="http://schemas.microsoft.com/office/drawing/2014/main" id="{00000000-0008-0000-0400-0000D9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4331"/>
    <xdr:sp macro="" textlink="">
      <xdr:nvSpPr>
        <xdr:cNvPr id="2778" name="Text Box 15">
          <a:extLst>
            <a:ext uri="{FF2B5EF4-FFF2-40B4-BE49-F238E27FC236}">
              <a16:creationId xmlns:a16="http://schemas.microsoft.com/office/drawing/2014/main" id="{00000000-0008-0000-0400-0000DA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45</xdr:row>
      <xdr:rowOff>170392</xdr:rowOff>
    </xdr:from>
    <xdr:ext cx="95250" cy="213632"/>
    <xdr:sp macro="" textlink="">
      <xdr:nvSpPr>
        <xdr:cNvPr id="2779" name="Text Box 15">
          <a:extLst>
            <a:ext uri="{FF2B5EF4-FFF2-40B4-BE49-F238E27FC236}">
              <a16:creationId xmlns:a16="http://schemas.microsoft.com/office/drawing/2014/main" id="{00000000-0008-0000-0400-0000DB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0" name="Text Box 16">
          <a:extLst>
            <a:ext uri="{FF2B5EF4-FFF2-40B4-BE49-F238E27FC236}">
              <a16:creationId xmlns:a16="http://schemas.microsoft.com/office/drawing/2014/main" id="{00000000-0008-0000-0400-0000D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1" name="Text Box 17">
          <a:extLst>
            <a:ext uri="{FF2B5EF4-FFF2-40B4-BE49-F238E27FC236}">
              <a16:creationId xmlns:a16="http://schemas.microsoft.com/office/drawing/2014/main" id="{00000000-0008-0000-0400-0000D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2" name="Text Box 18">
          <a:extLst>
            <a:ext uri="{FF2B5EF4-FFF2-40B4-BE49-F238E27FC236}">
              <a16:creationId xmlns:a16="http://schemas.microsoft.com/office/drawing/2014/main" id="{00000000-0008-0000-0400-0000D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3" name="Text Box 19">
          <a:extLst>
            <a:ext uri="{FF2B5EF4-FFF2-40B4-BE49-F238E27FC236}">
              <a16:creationId xmlns:a16="http://schemas.microsoft.com/office/drawing/2014/main" id="{00000000-0008-0000-0400-0000D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4" name="Text Box 16">
          <a:extLst>
            <a:ext uri="{FF2B5EF4-FFF2-40B4-BE49-F238E27FC236}">
              <a16:creationId xmlns:a16="http://schemas.microsoft.com/office/drawing/2014/main" id="{00000000-0008-0000-0400-0000E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5" name="Text Box 17">
          <a:extLst>
            <a:ext uri="{FF2B5EF4-FFF2-40B4-BE49-F238E27FC236}">
              <a16:creationId xmlns:a16="http://schemas.microsoft.com/office/drawing/2014/main" id="{00000000-0008-0000-0400-0000E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6" name="Text Box 18">
          <a:extLst>
            <a:ext uri="{FF2B5EF4-FFF2-40B4-BE49-F238E27FC236}">
              <a16:creationId xmlns:a16="http://schemas.microsoft.com/office/drawing/2014/main" id="{00000000-0008-0000-0400-0000E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7" name="Text Box 19">
          <a:extLst>
            <a:ext uri="{FF2B5EF4-FFF2-40B4-BE49-F238E27FC236}">
              <a16:creationId xmlns:a16="http://schemas.microsoft.com/office/drawing/2014/main" id="{00000000-0008-0000-0400-0000E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88" name="Text Box 16">
          <a:extLst>
            <a:ext uri="{FF2B5EF4-FFF2-40B4-BE49-F238E27FC236}">
              <a16:creationId xmlns:a16="http://schemas.microsoft.com/office/drawing/2014/main" id="{00000000-0008-0000-0400-0000E4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89" name="Text Box 17">
          <a:extLst>
            <a:ext uri="{FF2B5EF4-FFF2-40B4-BE49-F238E27FC236}">
              <a16:creationId xmlns:a16="http://schemas.microsoft.com/office/drawing/2014/main" id="{00000000-0008-0000-0400-0000E5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90" name="Text Box 18">
          <a:extLst>
            <a:ext uri="{FF2B5EF4-FFF2-40B4-BE49-F238E27FC236}">
              <a16:creationId xmlns:a16="http://schemas.microsoft.com/office/drawing/2014/main" id="{00000000-0008-0000-0400-0000E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91" name="Text Box 19">
          <a:extLst>
            <a:ext uri="{FF2B5EF4-FFF2-40B4-BE49-F238E27FC236}">
              <a16:creationId xmlns:a16="http://schemas.microsoft.com/office/drawing/2014/main" id="{00000000-0008-0000-0400-0000E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2792" name="Text Box 15">
          <a:extLst>
            <a:ext uri="{FF2B5EF4-FFF2-40B4-BE49-F238E27FC236}">
              <a16:creationId xmlns:a16="http://schemas.microsoft.com/office/drawing/2014/main" id="{00000000-0008-0000-0400-0000E8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3" name="Text Box 16">
          <a:extLst>
            <a:ext uri="{FF2B5EF4-FFF2-40B4-BE49-F238E27FC236}">
              <a16:creationId xmlns:a16="http://schemas.microsoft.com/office/drawing/2014/main" id="{00000000-0008-0000-0400-0000E9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4" name="Text Box 17">
          <a:extLst>
            <a:ext uri="{FF2B5EF4-FFF2-40B4-BE49-F238E27FC236}">
              <a16:creationId xmlns:a16="http://schemas.microsoft.com/office/drawing/2014/main" id="{00000000-0008-0000-0400-0000E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5" name="Text Box 18">
          <a:extLst>
            <a:ext uri="{FF2B5EF4-FFF2-40B4-BE49-F238E27FC236}">
              <a16:creationId xmlns:a16="http://schemas.microsoft.com/office/drawing/2014/main" id="{00000000-0008-0000-0400-0000E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6" name="Text Box 19">
          <a:extLst>
            <a:ext uri="{FF2B5EF4-FFF2-40B4-BE49-F238E27FC236}">
              <a16:creationId xmlns:a16="http://schemas.microsoft.com/office/drawing/2014/main" id="{00000000-0008-0000-0400-0000E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97" name="Text Box 16">
          <a:extLst>
            <a:ext uri="{FF2B5EF4-FFF2-40B4-BE49-F238E27FC236}">
              <a16:creationId xmlns:a16="http://schemas.microsoft.com/office/drawing/2014/main" id="{00000000-0008-0000-0400-0000ED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98" name="Text Box 17">
          <a:extLst>
            <a:ext uri="{FF2B5EF4-FFF2-40B4-BE49-F238E27FC236}">
              <a16:creationId xmlns:a16="http://schemas.microsoft.com/office/drawing/2014/main" id="{00000000-0008-0000-0400-0000E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99" name="Text Box 18">
          <a:extLst>
            <a:ext uri="{FF2B5EF4-FFF2-40B4-BE49-F238E27FC236}">
              <a16:creationId xmlns:a16="http://schemas.microsoft.com/office/drawing/2014/main" id="{00000000-0008-0000-0400-0000E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0" name="Text Box 16">
          <a:extLst>
            <a:ext uri="{FF2B5EF4-FFF2-40B4-BE49-F238E27FC236}">
              <a16:creationId xmlns:a16="http://schemas.microsoft.com/office/drawing/2014/main" id="{00000000-0008-0000-0400-0000F0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1" name="Text Box 17">
          <a:extLst>
            <a:ext uri="{FF2B5EF4-FFF2-40B4-BE49-F238E27FC236}">
              <a16:creationId xmlns:a16="http://schemas.microsoft.com/office/drawing/2014/main" id="{00000000-0008-0000-0400-0000F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2" name="Text Box 18">
          <a:extLst>
            <a:ext uri="{FF2B5EF4-FFF2-40B4-BE49-F238E27FC236}">
              <a16:creationId xmlns:a16="http://schemas.microsoft.com/office/drawing/2014/main" id="{00000000-0008-0000-0400-0000F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3" name="Text Box 19">
          <a:extLst>
            <a:ext uri="{FF2B5EF4-FFF2-40B4-BE49-F238E27FC236}">
              <a16:creationId xmlns:a16="http://schemas.microsoft.com/office/drawing/2014/main" id="{00000000-0008-0000-0400-0000F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4" name="Text Box 16">
          <a:extLst>
            <a:ext uri="{FF2B5EF4-FFF2-40B4-BE49-F238E27FC236}">
              <a16:creationId xmlns:a16="http://schemas.microsoft.com/office/drawing/2014/main" id="{00000000-0008-0000-0400-0000F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5" name="Text Box 17">
          <a:extLst>
            <a:ext uri="{FF2B5EF4-FFF2-40B4-BE49-F238E27FC236}">
              <a16:creationId xmlns:a16="http://schemas.microsoft.com/office/drawing/2014/main" id="{00000000-0008-0000-0400-0000F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6" name="Text Box 18">
          <a:extLst>
            <a:ext uri="{FF2B5EF4-FFF2-40B4-BE49-F238E27FC236}">
              <a16:creationId xmlns:a16="http://schemas.microsoft.com/office/drawing/2014/main" id="{00000000-0008-0000-0400-0000F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7" name="Text Box 19">
          <a:extLst>
            <a:ext uri="{FF2B5EF4-FFF2-40B4-BE49-F238E27FC236}">
              <a16:creationId xmlns:a16="http://schemas.microsoft.com/office/drawing/2014/main" id="{00000000-0008-0000-0400-0000F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56743"/>
    <xdr:sp macro="" textlink="">
      <xdr:nvSpPr>
        <xdr:cNvPr id="2808" name="Text Box 15">
          <a:extLst>
            <a:ext uri="{FF2B5EF4-FFF2-40B4-BE49-F238E27FC236}">
              <a16:creationId xmlns:a16="http://schemas.microsoft.com/office/drawing/2014/main" id="{00000000-0008-0000-0400-0000F8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442269"/>
    <xdr:sp macro="" textlink="">
      <xdr:nvSpPr>
        <xdr:cNvPr id="2809" name="Text Box 15">
          <a:extLst>
            <a:ext uri="{FF2B5EF4-FFF2-40B4-BE49-F238E27FC236}">
              <a16:creationId xmlns:a16="http://schemas.microsoft.com/office/drawing/2014/main" id="{00000000-0008-0000-0400-0000F9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504825</xdr:rowOff>
    </xdr:from>
    <xdr:ext cx="95250" cy="442269"/>
    <xdr:sp macro="" textlink="">
      <xdr:nvSpPr>
        <xdr:cNvPr id="2810" name="Text Box 15">
          <a:extLst>
            <a:ext uri="{FF2B5EF4-FFF2-40B4-BE49-F238E27FC236}">
              <a16:creationId xmlns:a16="http://schemas.microsoft.com/office/drawing/2014/main" id="{00000000-0008-0000-0400-0000FA0A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213632"/>
    <xdr:sp macro="" textlink="">
      <xdr:nvSpPr>
        <xdr:cNvPr id="2811" name="Text Box 15">
          <a:extLst>
            <a:ext uri="{FF2B5EF4-FFF2-40B4-BE49-F238E27FC236}">
              <a16:creationId xmlns:a16="http://schemas.microsoft.com/office/drawing/2014/main" id="{00000000-0008-0000-0400-0000FB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4331"/>
    <xdr:sp macro="" textlink="">
      <xdr:nvSpPr>
        <xdr:cNvPr id="2812" name="Text Box 15">
          <a:extLst>
            <a:ext uri="{FF2B5EF4-FFF2-40B4-BE49-F238E27FC236}">
              <a16:creationId xmlns:a16="http://schemas.microsoft.com/office/drawing/2014/main" id="{00000000-0008-0000-0400-0000FC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213632"/>
    <xdr:sp macro="" textlink="">
      <xdr:nvSpPr>
        <xdr:cNvPr id="2813" name="Text Box 15">
          <a:extLst>
            <a:ext uri="{FF2B5EF4-FFF2-40B4-BE49-F238E27FC236}">
              <a16:creationId xmlns:a16="http://schemas.microsoft.com/office/drawing/2014/main" id="{00000000-0008-0000-0400-0000FD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4" name="Text Box 16">
          <a:extLst>
            <a:ext uri="{FF2B5EF4-FFF2-40B4-BE49-F238E27FC236}">
              <a16:creationId xmlns:a16="http://schemas.microsoft.com/office/drawing/2014/main" id="{00000000-0008-0000-0400-0000F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5" name="Text Box 17">
          <a:extLst>
            <a:ext uri="{FF2B5EF4-FFF2-40B4-BE49-F238E27FC236}">
              <a16:creationId xmlns:a16="http://schemas.microsoft.com/office/drawing/2014/main" id="{00000000-0008-0000-0400-0000F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6" name="Text Box 18">
          <a:extLst>
            <a:ext uri="{FF2B5EF4-FFF2-40B4-BE49-F238E27FC236}">
              <a16:creationId xmlns:a16="http://schemas.microsoft.com/office/drawing/2014/main" id="{00000000-0008-0000-0400-000000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7" name="Text Box 19">
          <a:extLst>
            <a:ext uri="{FF2B5EF4-FFF2-40B4-BE49-F238E27FC236}">
              <a16:creationId xmlns:a16="http://schemas.microsoft.com/office/drawing/2014/main" id="{00000000-0008-0000-0400-000001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18" name="Text Box 16">
          <a:extLst>
            <a:ext uri="{FF2B5EF4-FFF2-40B4-BE49-F238E27FC236}">
              <a16:creationId xmlns:a16="http://schemas.microsoft.com/office/drawing/2014/main" id="{00000000-0008-0000-0400-00000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19" name="Text Box 17">
          <a:extLst>
            <a:ext uri="{FF2B5EF4-FFF2-40B4-BE49-F238E27FC236}">
              <a16:creationId xmlns:a16="http://schemas.microsoft.com/office/drawing/2014/main" id="{00000000-0008-0000-0400-00000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20" name="Text Box 18">
          <a:extLst>
            <a:ext uri="{FF2B5EF4-FFF2-40B4-BE49-F238E27FC236}">
              <a16:creationId xmlns:a16="http://schemas.microsoft.com/office/drawing/2014/main" id="{00000000-0008-0000-0400-000004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21" name="Text Box 19">
          <a:extLst>
            <a:ext uri="{FF2B5EF4-FFF2-40B4-BE49-F238E27FC236}">
              <a16:creationId xmlns:a16="http://schemas.microsoft.com/office/drawing/2014/main" id="{00000000-0008-0000-0400-000005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2" name="Text Box 16">
          <a:extLst>
            <a:ext uri="{FF2B5EF4-FFF2-40B4-BE49-F238E27FC236}">
              <a16:creationId xmlns:a16="http://schemas.microsoft.com/office/drawing/2014/main" id="{00000000-0008-0000-0400-00000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3" name="Text Box 17">
          <a:extLst>
            <a:ext uri="{FF2B5EF4-FFF2-40B4-BE49-F238E27FC236}">
              <a16:creationId xmlns:a16="http://schemas.microsoft.com/office/drawing/2014/main" id="{00000000-0008-0000-0400-00000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4" name="Text Box 18">
          <a:extLst>
            <a:ext uri="{FF2B5EF4-FFF2-40B4-BE49-F238E27FC236}">
              <a16:creationId xmlns:a16="http://schemas.microsoft.com/office/drawing/2014/main" id="{00000000-0008-0000-0400-000008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5" name="Text Box 19">
          <a:extLst>
            <a:ext uri="{FF2B5EF4-FFF2-40B4-BE49-F238E27FC236}">
              <a16:creationId xmlns:a16="http://schemas.microsoft.com/office/drawing/2014/main" id="{00000000-0008-0000-0400-000009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2826" name="Text Box 15">
          <a:extLst>
            <a:ext uri="{FF2B5EF4-FFF2-40B4-BE49-F238E27FC236}">
              <a16:creationId xmlns:a16="http://schemas.microsoft.com/office/drawing/2014/main" id="{00000000-0008-0000-0400-00000A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27" name="Text Box 16">
          <a:extLst>
            <a:ext uri="{FF2B5EF4-FFF2-40B4-BE49-F238E27FC236}">
              <a16:creationId xmlns:a16="http://schemas.microsoft.com/office/drawing/2014/main" id="{00000000-0008-0000-0400-00000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28" name="Text Box 17">
          <a:extLst>
            <a:ext uri="{FF2B5EF4-FFF2-40B4-BE49-F238E27FC236}">
              <a16:creationId xmlns:a16="http://schemas.microsoft.com/office/drawing/2014/main" id="{00000000-0008-0000-0400-00000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29" name="Text Box 18">
          <a:extLst>
            <a:ext uri="{FF2B5EF4-FFF2-40B4-BE49-F238E27FC236}">
              <a16:creationId xmlns:a16="http://schemas.microsoft.com/office/drawing/2014/main" id="{00000000-0008-0000-0400-00000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30" name="Text Box 19">
          <a:extLst>
            <a:ext uri="{FF2B5EF4-FFF2-40B4-BE49-F238E27FC236}">
              <a16:creationId xmlns:a16="http://schemas.microsoft.com/office/drawing/2014/main" id="{00000000-0008-0000-0400-00000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47</xdr:row>
      <xdr:rowOff>504825</xdr:rowOff>
    </xdr:from>
    <xdr:ext cx="95250" cy="442269"/>
    <xdr:sp macro="" textlink="">
      <xdr:nvSpPr>
        <xdr:cNvPr id="2831" name="Text Box 15">
          <a:extLst>
            <a:ext uri="{FF2B5EF4-FFF2-40B4-BE49-F238E27FC236}">
              <a16:creationId xmlns:a16="http://schemas.microsoft.com/office/drawing/2014/main" id="{00000000-0008-0000-0400-00000F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32" name="Text Box 16">
          <a:extLst>
            <a:ext uri="{FF2B5EF4-FFF2-40B4-BE49-F238E27FC236}">
              <a16:creationId xmlns:a16="http://schemas.microsoft.com/office/drawing/2014/main" id="{00000000-0008-0000-0400-00001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33" name="Text Box 17">
          <a:extLst>
            <a:ext uri="{FF2B5EF4-FFF2-40B4-BE49-F238E27FC236}">
              <a16:creationId xmlns:a16="http://schemas.microsoft.com/office/drawing/2014/main" id="{00000000-0008-0000-0400-00001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34" name="Text Box 18">
          <a:extLst>
            <a:ext uri="{FF2B5EF4-FFF2-40B4-BE49-F238E27FC236}">
              <a16:creationId xmlns:a16="http://schemas.microsoft.com/office/drawing/2014/main" id="{00000000-0008-0000-0400-00001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5" name="Text Box 16">
          <a:extLst>
            <a:ext uri="{FF2B5EF4-FFF2-40B4-BE49-F238E27FC236}">
              <a16:creationId xmlns:a16="http://schemas.microsoft.com/office/drawing/2014/main" id="{00000000-0008-0000-0400-00001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6" name="Text Box 17">
          <a:extLst>
            <a:ext uri="{FF2B5EF4-FFF2-40B4-BE49-F238E27FC236}">
              <a16:creationId xmlns:a16="http://schemas.microsoft.com/office/drawing/2014/main" id="{00000000-0008-0000-0400-00001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7" name="Text Box 18">
          <a:extLst>
            <a:ext uri="{FF2B5EF4-FFF2-40B4-BE49-F238E27FC236}">
              <a16:creationId xmlns:a16="http://schemas.microsoft.com/office/drawing/2014/main" id="{00000000-0008-0000-0400-00001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8" name="Text Box 19">
          <a:extLst>
            <a:ext uri="{FF2B5EF4-FFF2-40B4-BE49-F238E27FC236}">
              <a16:creationId xmlns:a16="http://schemas.microsoft.com/office/drawing/2014/main" id="{00000000-0008-0000-0400-00001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9" name="Text Box 16">
          <a:extLst>
            <a:ext uri="{FF2B5EF4-FFF2-40B4-BE49-F238E27FC236}">
              <a16:creationId xmlns:a16="http://schemas.microsoft.com/office/drawing/2014/main" id="{00000000-0008-0000-0400-00001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40" name="Text Box 17">
          <a:extLst>
            <a:ext uri="{FF2B5EF4-FFF2-40B4-BE49-F238E27FC236}">
              <a16:creationId xmlns:a16="http://schemas.microsoft.com/office/drawing/2014/main" id="{00000000-0008-0000-0400-000018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41" name="Text Box 18">
          <a:extLst>
            <a:ext uri="{FF2B5EF4-FFF2-40B4-BE49-F238E27FC236}">
              <a16:creationId xmlns:a16="http://schemas.microsoft.com/office/drawing/2014/main" id="{00000000-0008-0000-0400-000019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49</xdr:row>
      <xdr:rowOff>170392</xdr:rowOff>
    </xdr:from>
    <xdr:ext cx="95250" cy="213632"/>
    <xdr:sp macro="" textlink="">
      <xdr:nvSpPr>
        <xdr:cNvPr id="2842" name="Text Box 15">
          <a:extLst>
            <a:ext uri="{FF2B5EF4-FFF2-40B4-BE49-F238E27FC236}">
              <a16:creationId xmlns:a16="http://schemas.microsoft.com/office/drawing/2014/main" id="{00000000-0008-0000-0400-00001A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3" name="Text Box 16">
          <a:extLst>
            <a:ext uri="{FF2B5EF4-FFF2-40B4-BE49-F238E27FC236}">
              <a16:creationId xmlns:a16="http://schemas.microsoft.com/office/drawing/2014/main" id="{00000000-0008-0000-0400-00001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4" name="Text Box 17">
          <a:extLst>
            <a:ext uri="{FF2B5EF4-FFF2-40B4-BE49-F238E27FC236}">
              <a16:creationId xmlns:a16="http://schemas.microsoft.com/office/drawing/2014/main" id="{00000000-0008-0000-0400-00001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5" name="Text Box 18">
          <a:extLst>
            <a:ext uri="{FF2B5EF4-FFF2-40B4-BE49-F238E27FC236}">
              <a16:creationId xmlns:a16="http://schemas.microsoft.com/office/drawing/2014/main" id="{00000000-0008-0000-0400-00001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6" name="Text Box 19">
          <a:extLst>
            <a:ext uri="{FF2B5EF4-FFF2-40B4-BE49-F238E27FC236}">
              <a16:creationId xmlns:a16="http://schemas.microsoft.com/office/drawing/2014/main" id="{00000000-0008-0000-0400-00001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47" name="Text Box 16">
          <a:extLst>
            <a:ext uri="{FF2B5EF4-FFF2-40B4-BE49-F238E27FC236}">
              <a16:creationId xmlns:a16="http://schemas.microsoft.com/office/drawing/2014/main" id="{00000000-0008-0000-0400-00001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48" name="Text Box 17">
          <a:extLst>
            <a:ext uri="{FF2B5EF4-FFF2-40B4-BE49-F238E27FC236}">
              <a16:creationId xmlns:a16="http://schemas.microsoft.com/office/drawing/2014/main" id="{00000000-0008-0000-0400-00002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49" name="Text Box 18">
          <a:extLst>
            <a:ext uri="{FF2B5EF4-FFF2-40B4-BE49-F238E27FC236}">
              <a16:creationId xmlns:a16="http://schemas.microsoft.com/office/drawing/2014/main" id="{00000000-0008-0000-0400-00002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50" name="Text Box 19">
          <a:extLst>
            <a:ext uri="{FF2B5EF4-FFF2-40B4-BE49-F238E27FC236}">
              <a16:creationId xmlns:a16="http://schemas.microsoft.com/office/drawing/2014/main" id="{00000000-0008-0000-0400-00002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1" name="Text Box 16">
          <a:extLst>
            <a:ext uri="{FF2B5EF4-FFF2-40B4-BE49-F238E27FC236}">
              <a16:creationId xmlns:a16="http://schemas.microsoft.com/office/drawing/2014/main" id="{00000000-0008-0000-0400-00002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2" name="Text Box 17">
          <a:extLst>
            <a:ext uri="{FF2B5EF4-FFF2-40B4-BE49-F238E27FC236}">
              <a16:creationId xmlns:a16="http://schemas.microsoft.com/office/drawing/2014/main" id="{00000000-0008-0000-0400-00002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3" name="Text Box 18">
          <a:extLst>
            <a:ext uri="{FF2B5EF4-FFF2-40B4-BE49-F238E27FC236}">
              <a16:creationId xmlns:a16="http://schemas.microsoft.com/office/drawing/2014/main" id="{00000000-0008-0000-0400-000025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4" name="Text Box 19">
          <a:extLst>
            <a:ext uri="{FF2B5EF4-FFF2-40B4-BE49-F238E27FC236}">
              <a16:creationId xmlns:a16="http://schemas.microsoft.com/office/drawing/2014/main" id="{00000000-0008-0000-0400-000026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2855" name="Text Box 15">
          <a:extLst>
            <a:ext uri="{FF2B5EF4-FFF2-40B4-BE49-F238E27FC236}">
              <a16:creationId xmlns:a16="http://schemas.microsoft.com/office/drawing/2014/main" id="{00000000-0008-0000-0400-000027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6" name="Text Box 16">
          <a:extLst>
            <a:ext uri="{FF2B5EF4-FFF2-40B4-BE49-F238E27FC236}">
              <a16:creationId xmlns:a16="http://schemas.microsoft.com/office/drawing/2014/main" id="{00000000-0008-0000-0400-00002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7" name="Text Box 17">
          <a:extLst>
            <a:ext uri="{FF2B5EF4-FFF2-40B4-BE49-F238E27FC236}">
              <a16:creationId xmlns:a16="http://schemas.microsoft.com/office/drawing/2014/main" id="{00000000-0008-0000-0400-00002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8" name="Text Box 18">
          <a:extLst>
            <a:ext uri="{FF2B5EF4-FFF2-40B4-BE49-F238E27FC236}">
              <a16:creationId xmlns:a16="http://schemas.microsoft.com/office/drawing/2014/main" id="{00000000-0008-0000-0400-00002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9" name="Text Box 19">
          <a:extLst>
            <a:ext uri="{FF2B5EF4-FFF2-40B4-BE49-F238E27FC236}">
              <a16:creationId xmlns:a16="http://schemas.microsoft.com/office/drawing/2014/main" id="{00000000-0008-0000-0400-00002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60" name="Text Box 16">
          <a:extLst>
            <a:ext uri="{FF2B5EF4-FFF2-40B4-BE49-F238E27FC236}">
              <a16:creationId xmlns:a16="http://schemas.microsoft.com/office/drawing/2014/main" id="{00000000-0008-0000-0400-00002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61" name="Text Box 17">
          <a:extLst>
            <a:ext uri="{FF2B5EF4-FFF2-40B4-BE49-F238E27FC236}">
              <a16:creationId xmlns:a16="http://schemas.microsoft.com/office/drawing/2014/main" id="{00000000-0008-0000-0400-00002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49</xdr:row>
      <xdr:rowOff>15875</xdr:rowOff>
    </xdr:from>
    <xdr:ext cx="95250" cy="171450"/>
    <xdr:sp macro="" textlink="">
      <xdr:nvSpPr>
        <xdr:cNvPr id="2862" name="Text Box 18">
          <a:extLst>
            <a:ext uri="{FF2B5EF4-FFF2-40B4-BE49-F238E27FC236}">
              <a16:creationId xmlns:a16="http://schemas.microsoft.com/office/drawing/2014/main" id="{00000000-0008-0000-0400-00002E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3" name="Text Box 16">
          <a:extLst>
            <a:ext uri="{FF2B5EF4-FFF2-40B4-BE49-F238E27FC236}">
              <a16:creationId xmlns:a16="http://schemas.microsoft.com/office/drawing/2014/main" id="{00000000-0008-0000-0400-00002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4" name="Text Box 17">
          <a:extLst>
            <a:ext uri="{FF2B5EF4-FFF2-40B4-BE49-F238E27FC236}">
              <a16:creationId xmlns:a16="http://schemas.microsoft.com/office/drawing/2014/main" id="{00000000-0008-0000-0400-00003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5" name="Text Box 18">
          <a:extLst>
            <a:ext uri="{FF2B5EF4-FFF2-40B4-BE49-F238E27FC236}">
              <a16:creationId xmlns:a16="http://schemas.microsoft.com/office/drawing/2014/main" id="{00000000-0008-0000-0400-00003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6" name="Text Box 19">
          <a:extLst>
            <a:ext uri="{FF2B5EF4-FFF2-40B4-BE49-F238E27FC236}">
              <a16:creationId xmlns:a16="http://schemas.microsoft.com/office/drawing/2014/main" id="{00000000-0008-0000-0400-00003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7" name="Text Box 16">
          <a:extLst>
            <a:ext uri="{FF2B5EF4-FFF2-40B4-BE49-F238E27FC236}">
              <a16:creationId xmlns:a16="http://schemas.microsoft.com/office/drawing/2014/main" id="{00000000-0008-0000-0400-00003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49</xdr:row>
      <xdr:rowOff>170392</xdr:rowOff>
    </xdr:from>
    <xdr:ext cx="95250" cy="213632"/>
    <xdr:sp macro="" textlink="">
      <xdr:nvSpPr>
        <xdr:cNvPr id="2868" name="Text Box 15">
          <a:extLst>
            <a:ext uri="{FF2B5EF4-FFF2-40B4-BE49-F238E27FC236}">
              <a16:creationId xmlns:a16="http://schemas.microsoft.com/office/drawing/2014/main" id="{00000000-0008-0000-0400-000034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8496"/>
    <xdr:sp macro="" textlink="">
      <xdr:nvSpPr>
        <xdr:cNvPr id="2869" name="Text Box 15">
          <a:extLst>
            <a:ext uri="{FF2B5EF4-FFF2-40B4-BE49-F238E27FC236}">
              <a16:creationId xmlns:a16="http://schemas.microsoft.com/office/drawing/2014/main" id="{00000000-0008-0000-0400-000035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2870" name="Text Box 15">
          <a:extLst>
            <a:ext uri="{FF2B5EF4-FFF2-40B4-BE49-F238E27FC236}">
              <a16:creationId xmlns:a16="http://schemas.microsoft.com/office/drawing/2014/main" id="{00000000-0008-0000-0400-000036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504825</xdr:rowOff>
    </xdr:from>
    <xdr:ext cx="95250" cy="442269"/>
    <xdr:sp macro="" textlink="">
      <xdr:nvSpPr>
        <xdr:cNvPr id="2871" name="Text Box 15">
          <a:extLst>
            <a:ext uri="{FF2B5EF4-FFF2-40B4-BE49-F238E27FC236}">
              <a16:creationId xmlns:a16="http://schemas.microsoft.com/office/drawing/2014/main" id="{00000000-0008-0000-0400-0000370B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213632"/>
    <xdr:sp macro="" textlink="">
      <xdr:nvSpPr>
        <xdr:cNvPr id="2872" name="Text Box 15">
          <a:extLst>
            <a:ext uri="{FF2B5EF4-FFF2-40B4-BE49-F238E27FC236}">
              <a16:creationId xmlns:a16="http://schemas.microsoft.com/office/drawing/2014/main" id="{00000000-0008-0000-0400-000038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331"/>
    <xdr:sp macro="" textlink="">
      <xdr:nvSpPr>
        <xdr:cNvPr id="2873" name="Text Box 15">
          <a:extLst>
            <a:ext uri="{FF2B5EF4-FFF2-40B4-BE49-F238E27FC236}">
              <a16:creationId xmlns:a16="http://schemas.microsoft.com/office/drawing/2014/main" id="{00000000-0008-0000-0400-000039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49</xdr:row>
      <xdr:rowOff>170392</xdr:rowOff>
    </xdr:from>
    <xdr:ext cx="95250" cy="213632"/>
    <xdr:sp macro="" textlink="">
      <xdr:nvSpPr>
        <xdr:cNvPr id="2874" name="Text Box 15">
          <a:extLst>
            <a:ext uri="{FF2B5EF4-FFF2-40B4-BE49-F238E27FC236}">
              <a16:creationId xmlns:a16="http://schemas.microsoft.com/office/drawing/2014/main" id="{00000000-0008-0000-0400-00003A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5" name="Text Box 16">
          <a:extLst>
            <a:ext uri="{FF2B5EF4-FFF2-40B4-BE49-F238E27FC236}">
              <a16:creationId xmlns:a16="http://schemas.microsoft.com/office/drawing/2014/main" id="{00000000-0008-0000-0400-00003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6" name="Text Box 17">
          <a:extLst>
            <a:ext uri="{FF2B5EF4-FFF2-40B4-BE49-F238E27FC236}">
              <a16:creationId xmlns:a16="http://schemas.microsoft.com/office/drawing/2014/main" id="{00000000-0008-0000-0400-00003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7" name="Text Box 18">
          <a:extLst>
            <a:ext uri="{FF2B5EF4-FFF2-40B4-BE49-F238E27FC236}">
              <a16:creationId xmlns:a16="http://schemas.microsoft.com/office/drawing/2014/main" id="{00000000-0008-0000-0400-00003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8" name="Text Box 19">
          <a:extLst>
            <a:ext uri="{FF2B5EF4-FFF2-40B4-BE49-F238E27FC236}">
              <a16:creationId xmlns:a16="http://schemas.microsoft.com/office/drawing/2014/main" id="{00000000-0008-0000-0400-00003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79" name="Text Box 16">
          <a:extLst>
            <a:ext uri="{FF2B5EF4-FFF2-40B4-BE49-F238E27FC236}">
              <a16:creationId xmlns:a16="http://schemas.microsoft.com/office/drawing/2014/main" id="{00000000-0008-0000-0400-00003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80" name="Text Box 17">
          <a:extLst>
            <a:ext uri="{FF2B5EF4-FFF2-40B4-BE49-F238E27FC236}">
              <a16:creationId xmlns:a16="http://schemas.microsoft.com/office/drawing/2014/main" id="{00000000-0008-0000-0400-00004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81" name="Text Box 18">
          <a:extLst>
            <a:ext uri="{FF2B5EF4-FFF2-40B4-BE49-F238E27FC236}">
              <a16:creationId xmlns:a16="http://schemas.microsoft.com/office/drawing/2014/main" id="{00000000-0008-0000-0400-00004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82" name="Text Box 19">
          <a:extLst>
            <a:ext uri="{FF2B5EF4-FFF2-40B4-BE49-F238E27FC236}">
              <a16:creationId xmlns:a16="http://schemas.microsoft.com/office/drawing/2014/main" id="{00000000-0008-0000-0400-00004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3" name="Text Box 16">
          <a:extLst>
            <a:ext uri="{FF2B5EF4-FFF2-40B4-BE49-F238E27FC236}">
              <a16:creationId xmlns:a16="http://schemas.microsoft.com/office/drawing/2014/main" id="{00000000-0008-0000-0400-000043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4" name="Text Box 17">
          <a:extLst>
            <a:ext uri="{FF2B5EF4-FFF2-40B4-BE49-F238E27FC236}">
              <a16:creationId xmlns:a16="http://schemas.microsoft.com/office/drawing/2014/main" id="{00000000-0008-0000-0400-00004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5" name="Text Box 18">
          <a:extLst>
            <a:ext uri="{FF2B5EF4-FFF2-40B4-BE49-F238E27FC236}">
              <a16:creationId xmlns:a16="http://schemas.microsoft.com/office/drawing/2014/main" id="{00000000-0008-0000-0400-00004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6" name="Text Box 19">
          <a:extLst>
            <a:ext uri="{FF2B5EF4-FFF2-40B4-BE49-F238E27FC236}">
              <a16:creationId xmlns:a16="http://schemas.microsoft.com/office/drawing/2014/main" id="{00000000-0008-0000-0400-00004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51</xdr:row>
      <xdr:rowOff>504825</xdr:rowOff>
    </xdr:from>
    <xdr:ext cx="95250" cy="444014"/>
    <xdr:sp macro="" textlink="">
      <xdr:nvSpPr>
        <xdr:cNvPr id="2887" name="Text Box 15">
          <a:extLst>
            <a:ext uri="{FF2B5EF4-FFF2-40B4-BE49-F238E27FC236}">
              <a16:creationId xmlns:a16="http://schemas.microsoft.com/office/drawing/2014/main" id="{00000000-0008-0000-0400-000047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88" name="Text Box 16">
          <a:extLst>
            <a:ext uri="{FF2B5EF4-FFF2-40B4-BE49-F238E27FC236}">
              <a16:creationId xmlns:a16="http://schemas.microsoft.com/office/drawing/2014/main" id="{00000000-0008-0000-0400-00004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89" name="Text Box 17">
          <a:extLst>
            <a:ext uri="{FF2B5EF4-FFF2-40B4-BE49-F238E27FC236}">
              <a16:creationId xmlns:a16="http://schemas.microsoft.com/office/drawing/2014/main" id="{00000000-0008-0000-0400-00004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90" name="Text Box 18">
          <a:extLst>
            <a:ext uri="{FF2B5EF4-FFF2-40B4-BE49-F238E27FC236}">
              <a16:creationId xmlns:a16="http://schemas.microsoft.com/office/drawing/2014/main" id="{00000000-0008-0000-0400-00004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91" name="Text Box 19">
          <a:extLst>
            <a:ext uri="{FF2B5EF4-FFF2-40B4-BE49-F238E27FC236}">
              <a16:creationId xmlns:a16="http://schemas.microsoft.com/office/drawing/2014/main" id="{00000000-0008-0000-0400-00004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92" name="Text Box 16">
          <a:extLst>
            <a:ext uri="{FF2B5EF4-FFF2-40B4-BE49-F238E27FC236}">
              <a16:creationId xmlns:a16="http://schemas.microsoft.com/office/drawing/2014/main" id="{00000000-0008-0000-0400-00004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93" name="Text Box 17">
          <a:extLst>
            <a:ext uri="{FF2B5EF4-FFF2-40B4-BE49-F238E27FC236}">
              <a16:creationId xmlns:a16="http://schemas.microsoft.com/office/drawing/2014/main" id="{00000000-0008-0000-0400-00004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94" name="Text Box 18">
          <a:extLst>
            <a:ext uri="{FF2B5EF4-FFF2-40B4-BE49-F238E27FC236}">
              <a16:creationId xmlns:a16="http://schemas.microsoft.com/office/drawing/2014/main" id="{00000000-0008-0000-0400-00004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5" name="Text Box 16">
          <a:extLst>
            <a:ext uri="{FF2B5EF4-FFF2-40B4-BE49-F238E27FC236}">
              <a16:creationId xmlns:a16="http://schemas.microsoft.com/office/drawing/2014/main" id="{00000000-0008-0000-0400-00004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6" name="Text Box 17">
          <a:extLst>
            <a:ext uri="{FF2B5EF4-FFF2-40B4-BE49-F238E27FC236}">
              <a16:creationId xmlns:a16="http://schemas.microsoft.com/office/drawing/2014/main" id="{00000000-0008-0000-0400-00005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7" name="Text Box 18">
          <a:extLst>
            <a:ext uri="{FF2B5EF4-FFF2-40B4-BE49-F238E27FC236}">
              <a16:creationId xmlns:a16="http://schemas.microsoft.com/office/drawing/2014/main" id="{00000000-0008-0000-0400-00005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8" name="Text Box 19">
          <a:extLst>
            <a:ext uri="{FF2B5EF4-FFF2-40B4-BE49-F238E27FC236}">
              <a16:creationId xmlns:a16="http://schemas.microsoft.com/office/drawing/2014/main" id="{00000000-0008-0000-0400-00005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9" name="Text Box 16">
          <a:extLst>
            <a:ext uri="{FF2B5EF4-FFF2-40B4-BE49-F238E27FC236}">
              <a16:creationId xmlns:a16="http://schemas.microsoft.com/office/drawing/2014/main" id="{00000000-0008-0000-0400-00005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00" name="Text Box 17">
          <a:extLst>
            <a:ext uri="{FF2B5EF4-FFF2-40B4-BE49-F238E27FC236}">
              <a16:creationId xmlns:a16="http://schemas.microsoft.com/office/drawing/2014/main" id="{00000000-0008-0000-0400-00005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01" name="Text Box 18">
          <a:extLst>
            <a:ext uri="{FF2B5EF4-FFF2-40B4-BE49-F238E27FC236}">
              <a16:creationId xmlns:a16="http://schemas.microsoft.com/office/drawing/2014/main" id="{00000000-0008-0000-0400-00005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02" name="Text Box 19">
          <a:extLst>
            <a:ext uri="{FF2B5EF4-FFF2-40B4-BE49-F238E27FC236}">
              <a16:creationId xmlns:a16="http://schemas.microsoft.com/office/drawing/2014/main" id="{00000000-0008-0000-0400-00005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56743"/>
    <xdr:sp macro="" textlink="">
      <xdr:nvSpPr>
        <xdr:cNvPr id="2903" name="Text Box 15">
          <a:extLst>
            <a:ext uri="{FF2B5EF4-FFF2-40B4-BE49-F238E27FC236}">
              <a16:creationId xmlns:a16="http://schemas.microsoft.com/office/drawing/2014/main" id="{00000000-0008-0000-0400-0000570B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2904" name="Text Box 15">
          <a:extLst>
            <a:ext uri="{FF2B5EF4-FFF2-40B4-BE49-F238E27FC236}">
              <a16:creationId xmlns:a16="http://schemas.microsoft.com/office/drawing/2014/main" id="{00000000-0008-0000-0400-000058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504825</xdr:rowOff>
    </xdr:from>
    <xdr:ext cx="95250" cy="442269"/>
    <xdr:sp macro="" textlink="">
      <xdr:nvSpPr>
        <xdr:cNvPr id="2905" name="Text Box 15">
          <a:extLst>
            <a:ext uri="{FF2B5EF4-FFF2-40B4-BE49-F238E27FC236}">
              <a16:creationId xmlns:a16="http://schemas.microsoft.com/office/drawing/2014/main" id="{00000000-0008-0000-0400-0000590B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213632"/>
    <xdr:sp macro="" textlink="">
      <xdr:nvSpPr>
        <xdr:cNvPr id="2906" name="Text Box 15">
          <a:extLst>
            <a:ext uri="{FF2B5EF4-FFF2-40B4-BE49-F238E27FC236}">
              <a16:creationId xmlns:a16="http://schemas.microsoft.com/office/drawing/2014/main" id="{00000000-0008-0000-0400-00005A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331"/>
    <xdr:sp macro="" textlink="">
      <xdr:nvSpPr>
        <xdr:cNvPr id="2907" name="Text Box 15">
          <a:extLst>
            <a:ext uri="{FF2B5EF4-FFF2-40B4-BE49-F238E27FC236}">
              <a16:creationId xmlns:a16="http://schemas.microsoft.com/office/drawing/2014/main" id="{00000000-0008-0000-0400-00005B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213632"/>
    <xdr:sp macro="" textlink="">
      <xdr:nvSpPr>
        <xdr:cNvPr id="2908" name="Text Box 15">
          <a:extLst>
            <a:ext uri="{FF2B5EF4-FFF2-40B4-BE49-F238E27FC236}">
              <a16:creationId xmlns:a16="http://schemas.microsoft.com/office/drawing/2014/main" id="{00000000-0008-0000-0400-00005C0B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09" name="Text Box 16">
          <a:extLst>
            <a:ext uri="{FF2B5EF4-FFF2-40B4-BE49-F238E27FC236}">
              <a16:creationId xmlns:a16="http://schemas.microsoft.com/office/drawing/2014/main" id="{00000000-0008-0000-0400-00005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10" name="Text Box 17">
          <a:extLst>
            <a:ext uri="{FF2B5EF4-FFF2-40B4-BE49-F238E27FC236}">
              <a16:creationId xmlns:a16="http://schemas.microsoft.com/office/drawing/2014/main" id="{00000000-0008-0000-0400-00005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11" name="Text Box 18">
          <a:extLst>
            <a:ext uri="{FF2B5EF4-FFF2-40B4-BE49-F238E27FC236}">
              <a16:creationId xmlns:a16="http://schemas.microsoft.com/office/drawing/2014/main" id="{00000000-0008-0000-0400-00005F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12" name="Text Box 19">
          <a:extLst>
            <a:ext uri="{FF2B5EF4-FFF2-40B4-BE49-F238E27FC236}">
              <a16:creationId xmlns:a16="http://schemas.microsoft.com/office/drawing/2014/main" id="{00000000-0008-0000-0400-000060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3" name="Text Box 16">
          <a:extLst>
            <a:ext uri="{FF2B5EF4-FFF2-40B4-BE49-F238E27FC236}">
              <a16:creationId xmlns:a16="http://schemas.microsoft.com/office/drawing/2014/main" id="{00000000-0008-0000-0400-00006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4" name="Text Box 17">
          <a:extLst>
            <a:ext uri="{FF2B5EF4-FFF2-40B4-BE49-F238E27FC236}">
              <a16:creationId xmlns:a16="http://schemas.microsoft.com/office/drawing/2014/main" id="{00000000-0008-0000-0400-00006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5" name="Text Box 18">
          <a:extLst>
            <a:ext uri="{FF2B5EF4-FFF2-40B4-BE49-F238E27FC236}">
              <a16:creationId xmlns:a16="http://schemas.microsoft.com/office/drawing/2014/main" id="{00000000-0008-0000-0400-00006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6" name="Text Box 19">
          <a:extLst>
            <a:ext uri="{FF2B5EF4-FFF2-40B4-BE49-F238E27FC236}">
              <a16:creationId xmlns:a16="http://schemas.microsoft.com/office/drawing/2014/main" id="{00000000-0008-0000-0400-000064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17" name="Text Box 16">
          <a:extLst>
            <a:ext uri="{FF2B5EF4-FFF2-40B4-BE49-F238E27FC236}">
              <a16:creationId xmlns:a16="http://schemas.microsoft.com/office/drawing/2014/main" id="{00000000-0008-0000-0400-00006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18" name="Text Box 17">
          <a:extLst>
            <a:ext uri="{FF2B5EF4-FFF2-40B4-BE49-F238E27FC236}">
              <a16:creationId xmlns:a16="http://schemas.microsoft.com/office/drawing/2014/main" id="{00000000-0008-0000-0400-00006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19" name="Text Box 18">
          <a:extLst>
            <a:ext uri="{FF2B5EF4-FFF2-40B4-BE49-F238E27FC236}">
              <a16:creationId xmlns:a16="http://schemas.microsoft.com/office/drawing/2014/main" id="{00000000-0008-0000-0400-00006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20" name="Text Box 19">
          <a:extLst>
            <a:ext uri="{FF2B5EF4-FFF2-40B4-BE49-F238E27FC236}">
              <a16:creationId xmlns:a16="http://schemas.microsoft.com/office/drawing/2014/main" id="{00000000-0008-0000-0400-000068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51</xdr:row>
      <xdr:rowOff>504825</xdr:rowOff>
    </xdr:from>
    <xdr:ext cx="95250" cy="444014"/>
    <xdr:sp macro="" textlink="">
      <xdr:nvSpPr>
        <xdr:cNvPr id="2921" name="Text Box 15">
          <a:extLst>
            <a:ext uri="{FF2B5EF4-FFF2-40B4-BE49-F238E27FC236}">
              <a16:creationId xmlns:a16="http://schemas.microsoft.com/office/drawing/2014/main" id="{00000000-0008-0000-0400-000069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2" name="Text Box 16">
          <a:extLst>
            <a:ext uri="{FF2B5EF4-FFF2-40B4-BE49-F238E27FC236}">
              <a16:creationId xmlns:a16="http://schemas.microsoft.com/office/drawing/2014/main" id="{00000000-0008-0000-0400-00006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3" name="Text Box 17">
          <a:extLst>
            <a:ext uri="{FF2B5EF4-FFF2-40B4-BE49-F238E27FC236}">
              <a16:creationId xmlns:a16="http://schemas.microsoft.com/office/drawing/2014/main" id="{00000000-0008-0000-0400-00006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4" name="Text Box 18">
          <a:extLst>
            <a:ext uri="{FF2B5EF4-FFF2-40B4-BE49-F238E27FC236}">
              <a16:creationId xmlns:a16="http://schemas.microsoft.com/office/drawing/2014/main" id="{00000000-0008-0000-0400-00006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5" name="Text Box 19">
          <a:extLst>
            <a:ext uri="{FF2B5EF4-FFF2-40B4-BE49-F238E27FC236}">
              <a16:creationId xmlns:a16="http://schemas.microsoft.com/office/drawing/2014/main" id="{00000000-0008-0000-0400-00006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51</xdr:row>
      <xdr:rowOff>504825</xdr:rowOff>
    </xdr:from>
    <xdr:ext cx="95250" cy="442269"/>
    <xdr:sp macro="" textlink="">
      <xdr:nvSpPr>
        <xdr:cNvPr id="2926" name="Text Box 15">
          <a:extLst>
            <a:ext uri="{FF2B5EF4-FFF2-40B4-BE49-F238E27FC236}">
              <a16:creationId xmlns:a16="http://schemas.microsoft.com/office/drawing/2014/main" id="{00000000-0008-0000-0400-00006E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27" name="Text Box 16">
          <a:extLst>
            <a:ext uri="{FF2B5EF4-FFF2-40B4-BE49-F238E27FC236}">
              <a16:creationId xmlns:a16="http://schemas.microsoft.com/office/drawing/2014/main" id="{00000000-0008-0000-0400-00006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28" name="Text Box 17">
          <a:extLst>
            <a:ext uri="{FF2B5EF4-FFF2-40B4-BE49-F238E27FC236}">
              <a16:creationId xmlns:a16="http://schemas.microsoft.com/office/drawing/2014/main" id="{00000000-0008-0000-0400-00007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29" name="Text Box 18">
          <a:extLst>
            <a:ext uri="{FF2B5EF4-FFF2-40B4-BE49-F238E27FC236}">
              <a16:creationId xmlns:a16="http://schemas.microsoft.com/office/drawing/2014/main" id="{00000000-0008-0000-0400-00007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0" name="Text Box 16">
          <a:extLst>
            <a:ext uri="{FF2B5EF4-FFF2-40B4-BE49-F238E27FC236}">
              <a16:creationId xmlns:a16="http://schemas.microsoft.com/office/drawing/2014/main" id="{00000000-0008-0000-0400-00007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1" name="Text Box 17">
          <a:extLst>
            <a:ext uri="{FF2B5EF4-FFF2-40B4-BE49-F238E27FC236}">
              <a16:creationId xmlns:a16="http://schemas.microsoft.com/office/drawing/2014/main" id="{00000000-0008-0000-0400-00007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2" name="Text Box 18">
          <a:extLst>
            <a:ext uri="{FF2B5EF4-FFF2-40B4-BE49-F238E27FC236}">
              <a16:creationId xmlns:a16="http://schemas.microsoft.com/office/drawing/2014/main" id="{00000000-0008-0000-0400-00007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3" name="Text Box 19">
          <a:extLst>
            <a:ext uri="{FF2B5EF4-FFF2-40B4-BE49-F238E27FC236}">
              <a16:creationId xmlns:a16="http://schemas.microsoft.com/office/drawing/2014/main" id="{00000000-0008-0000-0400-00007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4" name="Text Box 16">
          <a:extLst>
            <a:ext uri="{FF2B5EF4-FFF2-40B4-BE49-F238E27FC236}">
              <a16:creationId xmlns:a16="http://schemas.microsoft.com/office/drawing/2014/main" id="{00000000-0008-0000-0400-00007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5" name="Text Box 17">
          <a:extLst>
            <a:ext uri="{FF2B5EF4-FFF2-40B4-BE49-F238E27FC236}">
              <a16:creationId xmlns:a16="http://schemas.microsoft.com/office/drawing/2014/main" id="{00000000-0008-0000-0400-00007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6" name="Text Box 18">
          <a:extLst>
            <a:ext uri="{FF2B5EF4-FFF2-40B4-BE49-F238E27FC236}">
              <a16:creationId xmlns:a16="http://schemas.microsoft.com/office/drawing/2014/main" id="{00000000-0008-0000-0400-000078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53</xdr:row>
      <xdr:rowOff>170392</xdr:rowOff>
    </xdr:from>
    <xdr:ext cx="95250" cy="213632"/>
    <xdr:sp macro="" textlink="">
      <xdr:nvSpPr>
        <xdr:cNvPr id="2937" name="Text Box 15">
          <a:extLst>
            <a:ext uri="{FF2B5EF4-FFF2-40B4-BE49-F238E27FC236}">
              <a16:creationId xmlns:a16="http://schemas.microsoft.com/office/drawing/2014/main" id="{00000000-0008-0000-0400-000079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38" name="Text Box 16">
          <a:extLst>
            <a:ext uri="{FF2B5EF4-FFF2-40B4-BE49-F238E27FC236}">
              <a16:creationId xmlns:a16="http://schemas.microsoft.com/office/drawing/2014/main" id="{00000000-0008-0000-0400-00007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39" name="Text Box 17">
          <a:extLst>
            <a:ext uri="{FF2B5EF4-FFF2-40B4-BE49-F238E27FC236}">
              <a16:creationId xmlns:a16="http://schemas.microsoft.com/office/drawing/2014/main" id="{00000000-0008-0000-0400-00007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40" name="Text Box 18">
          <a:extLst>
            <a:ext uri="{FF2B5EF4-FFF2-40B4-BE49-F238E27FC236}">
              <a16:creationId xmlns:a16="http://schemas.microsoft.com/office/drawing/2014/main" id="{00000000-0008-0000-0400-00007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41" name="Text Box 19">
          <a:extLst>
            <a:ext uri="{FF2B5EF4-FFF2-40B4-BE49-F238E27FC236}">
              <a16:creationId xmlns:a16="http://schemas.microsoft.com/office/drawing/2014/main" id="{00000000-0008-0000-0400-00007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2" name="Text Box 16">
          <a:extLst>
            <a:ext uri="{FF2B5EF4-FFF2-40B4-BE49-F238E27FC236}">
              <a16:creationId xmlns:a16="http://schemas.microsoft.com/office/drawing/2014/main" id="{00000000-0008-0000-0400-00007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3" name="Text Box 17">
          <a:extLst>
            <a:ext uri="{FF2B5EF4-FFF2-40B4-BE49-F238E27FC236}">
              <a16:creationId xmlns:a16="http://schemas.microsoft.com/office/drawing/2014/main" id="{00000000-0008-0000-0400-00007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4" name="Text Box 18">
          <a:extLst>
            <a:ext uri="{FF2B5EF4-FFF2-40B4-BE49-F238E27FC236}">
              <a16:creationId xmlns:a16="http://schemas.microsoft.com/office/drawing/2014/main" id="{00000000-0008-0000-0400-00008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5" name="Text Box 19">
          <a:extLst>
            <a:ext uri="{FF2B5EF4-FFF2-40B4-BE49-F238E27FC236}">
              <a16:creationId xmlns:a16="http://schemas.microsoft.com/office/drawing/2014/main" id="{00000000-0008-0000-0400-00008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6" name="Text Box 16">
          <a:extLst>
            <a:ext uri="{FF2B5EF4-FFF2-40B4-BE49-F238E27FC236}">
              <a16:creationId xmlns:a16="http://schemas.microsoft.com/office/drawing/2014/main" id="{00000000-0008-0000-0400-000082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7" name="Text Box 17">
          <a:extLst>
            <a:ext uri="{FF2B5EF4-FFF2-40B4-BE49-F238E27FC236}">
              <a16:creationId xmlns:a16="http://schemas.microsoft.com/office/drawing/2014/main" id="{00000000-0008-0000-0400-00008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8" name="Text Box 18">
          <a:extLst>
            <a:ext uri="{FF2B5EF4-FFF2-40B4-BE49-F238E27FC236}">
              <a16:creationId xmlns:a16="http://schemas.microsoft.com/office/drawing/2014/main" id="{00000000-0008-0000-0400-00008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9" name="Text Box 19">
          <a:extLst>
            <a:ext uri="{FF2B5EF4-FFF2-40B4-BE49-F238E27FC236}">
              <a16:creationId xmlns:a16="http://schemas.microsoft.com/office/drawing/2014/main" id="{00000000-0008-0000-0400-000085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51</xdr:row>
      <xdr:rowOff>504825</xdr:rowOff>
    </xdr:from>
    <xdr:ext cx="95250" cy="444014"/>
    <xdr:sp macro="" textlink="">
      <xdr:nvSpPr>
        <xdr:cNvPr id="2950" name="Text Box 15">
          <a:extLst>
            <a:ext uri="{FF2B5EF4-FFF2-40B4-BE49-F238E27FC236}">
              <a16:creationId xmlns:a16="http://schemas.microsoft.com/office/drawing/2014/main" id="{00000000-0008-0000-0400-000086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1" name="Text Box 16">
          <a:extLst>
            <a:ext uri="{FF2B5EF4-FFF2-40B4-BE49-F238E27FC236}">
              <a16:creationId xmlns:a16="http://schemas.microsoft.com/office/drawing/2014/main" id="{00000000-0008-0000-0400-00008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2" name="Text Box 17">
          <a:extLst>
            <a:ext uri="{FF2B5EF4-FFF2-40B4-BE49-F238E27FC236}">
              <a16:creationId xmlns:a16="http://schemas.microsoft.com/office/drawing/2014/main" id="{00000000-0008-0000-0400-00008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3" name="Text Box 18">
          <a:extLst>
            <a:ext uri="{FF2B5EF4-FFF2-40B4-BE49-F238E27FC236}">
              <a16:creationId xmlns:a16="http://schemas.microsoft.com/office/drawing/2014/main" id="{00000000-0008-0000-0400-00008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4" name="Text Box 19">
          <a:extLst>
            <a:ext uri="{FF2B5EF4-FFF2-40B4-BE49-F238E27FC236}">
              <a16:creationId xmlns:a16="http://schemas.microsoft.com/office/drawing/2014/main" id="{00000000-0008-0000-0400-00008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55" name="Text Box 16">
          <a:extLst>
            <a:ext uri="{FF2B5EF4-FFF2-40B4-BE49-F238E27FC236}">
              <a16:creationId xmlns:a16="http://schemas.microsoft.com/office/drawing/2014/main" id="{00000000-0008-0000-0400-00008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56" name="Text Box 17">
          <a:extLst>
            <a:ext uri="{FF2B5EF4-FFF2-40B4-BE49-F238E27FC236}">
              <a16:creationId xmlns:a16="http://schemas.microsoft.com/office/drawing/2014/main" id="{00000000-0008-0000-0400-00008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53</xdr:row>
      <xdr:rowOff>15875</xdr:rowOff>
    </xdr:from>
    <xdr:ext cx="95250" cy="171450"/>
    <xdr:sp macro="" textlink="">
      <xdr:nvSpPr>
        <xdr:cNvPr id="2957" name="Text Box 18">
          <a:extLst>
            <a:ext uri="{FF2B5EF4-FFF2-40B4-BE49-F238E27FC236}">
              <a16:creationId xmlns:a16="http://schemas.microsoft.com/office/drawing/2014/main" id="{00000000-0008-0000-0400-00008D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58" name="Text Box 16">
          <a:extLst>
            <a:ext uri="{FF2B5EF4-FFF2-40B4-BE49-F238E27FC236}">
              <a16:creationId xmlns:a16="http://schemas.microsoft.com/office/drawing/2014/main" id="{00000000-0008-0000-0400-00008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59" name="Text Box 17">
          <a:extLst>
            <a:ext uri="{FF2B5EF4-FFF2-40B4-BE49-F238E27FC236}">
              <a16:creationId xmlns:a16="http://schemas.microsoft.com/office/drawing/2014/main" id="{00000000-0008-0000-0400-00008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60" name="Text Box 18">
          <a:extLst>
            <a:ext uri="{FF2B5EF4-FFF2-40B4-BE49-F238E27FC236}">
              <a16:creationId xmlns:a16="http://schemas.microsoft.com/office/drawing/2014/main" id="{00000000-0008-0000-0400-00009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61" name="Text Box 19">
          <a:extLst>
            <a:ext uri="{FF2B5EF4-FFF2-40B4-BE49-F238E27FC236}">
              <a16:creationId xmlns:a16="http://schemas.microsoft.com/office/drawing/2014/main" id="{00000000-0008-0000-0400-00009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62" name="Text Box 16">
          <a:extLst>
            <a:ext uri="{FF2B5EF4-FFF2-40B4-BE49-F238E27FC236}">
              <a16:creationId xmlns:a16="http://schemas.microsoft.com/office/drawing/2014/main" id="{00000000-0008-0000-0400-00009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53</xdr:row>
      <xdr:rowOff>170392</xdr:rowOff>
    </xdr:from>
    <xdr:ext cx="95250" cy="213632"/>
    <xdr:sp macro="" textlink="">
      <xdr:nvSpPr>
        <xdr:cNvPr id="2963" name="Text Box 15">
          <a:extLst>
            <a:ext uri="{FF2B5EF4-FFF2-40B4-BE49-F238E27FC236}">
              <a16:creationId xmlns:a16="http://schemas.microsoft.com/office/drawing/2014/main" id="{00000000-0008-0000-0400-000093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8496"/>
    <xdr:sp macro="" textlink="">
      <xdr:nvSpPr>
        <xdr:cNvPr id="2964" name="Text Box 15">
          <a:extLst>
            <a:ext uri="{FF2B5EF4-FFF2-40B4-BE49-F238E27FC236}">
              <a16:creationId xmlns:a16="http://schemas.microsoft.com/office/drawing/2014/main" id="{00000000-0008-0000-0400-000094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2965" name="Text Box 15">
          <a:extLst>
            <a:ext uri="{FF2B5EF4-FFF2-40B4-BE49-F238E27FC236}">
              <a16:creationId xmlns:a16="http://schemas.microsoft.com/office/drawing/2014/main" id="{00000000-0008-0000-0400-000095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504825</xdr:rowOff>
    </xdr:from>
    <xdr:ext cx="95250" cy="442269"/>
    <xdr:sp macro="" textlink="">
      <xdr:nvSpPr>
        <xdr:cNvPr id="2966" name="Text Box 15">
          <a:extLst>
            <a:ext uri="{FF2B5EF4-FFF2-40B4-BE49-F238E27FC236}">
              <a16:creationId xmlns:a16="http://schemas.microsoft.com/office/drawing/2014/main" id="{00000000-0008-0000-0400-0000960B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213632"/>
    <xdr:sp macro="" textlink="">
      <xdr:nvSpPr>
        <xdr:cNvPr id="2967" name="Text Box 15">
          <a:extLst>
            <a:ext uri="{FF2B5EF4-FFF2-40B4-BE49-F238E27FC236}">
              <a16:creationId xmlns:a16="http://schemas.microsoft.com/office/drawing/2014/main" id="{00000000-0008-0000-0400-000097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331"/>
    <xdr:sp macro="" textlink="">
      <xdr:nvSpPr>
        <xdr:cNvPr id="2968" name="Text Box 15">
          <a:extLst>
            <a:ext uri="{FF2B5EF4-FFF2-40B4-BE49-F238E27FC236}">
              <a16:creationId xmlns:a16="http://schemas.microsoft.com/office/drawing/2014/main" id="{00000000-0008-0000-0400-000098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53</xdr:row>
      <xdr:rowOff>170392</xdr:rowOff>
    </xdr:from>
    <xdr:ext cx="95250" cy="213632"/>
    <xdr:sp macro="" textlink="">
      <xdr:nvSpPr>
        <xdr:cNvPr id="2969" name="Text Box 15">
          <a:extLst>
            <a:ext uri="{FF2B5EF4-FFF2-40B4-BE49-F238E27FC236}">
              <a16:creationId xmlns:a16="http://schemas.microsoft.com/office/drawing/2014/main" id="{00000000-0008-0000-0400-000099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0" name="Text Box 16">
          <a:extLst>
            <a:ext uri="{FF2B5EF4-FFF2-40B4-BE49-F238E27FC236}">
              <a16:creationId xmlns:a16="http://schemas.microsoft.com/office/drawing/2014/main" id="{00000000-0008-0000-0400-00009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1" name="Text Box 17">
          <a:extLst>
            <a:ext uri="{FF2B5EF4-FFF2-40B4-BE49-F238E27FC236}">
              <a16:creationId xmlns:a16="http://schemas.microsoft.com/office/drawing/2014/main" id="{00000000-0008-0000-0400-00009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2" name="Text Box 18">
          <a:extLst>
            <a:ext uri="{FF2B5EF4-FFF2-40B4-BE49-F238E27FC236}">
              <a16:creationId xmlns:a16="http://schemas.microsoft.com/office/drawing/2014/main" id="{00000000-0008-0000-0400-00009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3" name="Text Box 19">
          <a:extLst>
            <a:ext uri="{FF2B5EF4-FFF2-40B4-BE49-F238E27FC236}">
              <a16:creationId xmlns:a16="http://schemas.microsoft.com/office/drawing/2014/main" id="{00000000-0008-0000-0400-00009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4" name="Text Box 16">
          <a:extLst>
            <a:ext uri="{FF2B5EF4-FFF2-40B4-BE49-F238E27FC236}">
              <a16:creationId xmlns:a16="http://schemas.microsoft.com/office/drawing/2014/main" id="{00000000-0008-0000-0400-00009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5" name="Text Box 17">
          <a:extLst>
            <a:ext uri="{FF2B5EF4-FFF2-40B4-BE49-F238E27FC236}">
              <a16:creationId xmlns:a16="http://schemas.microsoft.com/office/drawing/2014/main" id="{00000000-0008-0000-0400-00009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6" name="Text Box 18">
          <a:extLst>
            <a:ext uri="{FF2B5EF4-FFF2-40B4-BE49-F238E27FC236}">
              <a16:creationId xmlns:a16="http://schemas.microsoft.com/office/drawing/2014/main" id="{00000000-0008-0000-0400-0000A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7" name="Text Box 19">
          <a:extLst>
            <a:ext uri="{FF2B5EF4-FFF2-40B4-BE49-F238E27FC236}">
              <a16:creationId xmlns:a16="http://schemas.microsoft.com/office/drawing/2014/main" id="{00000000-0008-0000-0400-0000A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78" name="Text Box 16">
          <a:extLst>
            <a:ext uri="{FF2B5EF4-FFF2-40B4-BE49-F238E27FC236}">
              <a16:creationId xmlns:a16="http://schemas.microsoft.com/office/drawing/2014/main" id="{00000000-0008-0000-0400-0000A2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79" name="Text Box 17">
          <a:extLst>
            <a:ext uri="{FF2B5EF4-FFF2-40B4-BE49-F238E27FC236}">
              <a16:creationId xmlns:a16="http://schemas.microsoft.com/office/drawing/2014/main" id="{00000000-0008-0000-0400-0000A3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80" name="Text Box 18">
          <a:extLst>
            <a:ext uri="{FF2B5EF4-FFF2-40B4-BE49-F238E27FC236}">
              <a16:creationId xmlns:a16="http://schemas.microsoft.com/office/drawing/2014/main" id="{00000000-0008-0000-0400-0000A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81" name="Text Box 19">
          <a:extLst>
            <a:ext uri="{FF2B5EF4-FFF2-40B4-BE49-F238E27FC236}">
              <a16:creationId xmlns:a16="http://schemas.microsoft.com/office/drawing/2014/main" id="{00000000-0008-0000-0400-0000A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2982" name="Text Box 15">
          <a:extLst>
            <a:ext uri="{FF2B5EF4-FFF2-40B4-BE49-F238E27FC236}">
              <a16:creationId xmlns:a16="http://schemas.microsoft.com/office/drawing/2014/main" id="{00000000-0008-0000-0400-0000A6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3" name="Text Box 16">
          <a:extLst>
            <a:ext uri="{FF2B5EF4-FFF2-40B4-BE49-F238E27FC236}">
              <a16:creationId xmlns:a16="http://schemas.microsoft.com/office/drawing/2014/main" id="{00000000-0008-0000-0400-0000A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4" name="Text Box 17">
          <a:extLst>
            <a:ext uri="{FF2B5EF4-FFF2-40B4-BE49-F238E27FC236}">
              <a16:creationId xmlns:a16="http://schemas.microsoft.com/office/drawing/2014/main" id="{00000000-0008-0000-0400-0000A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5" name="Text Box 18">
          <a:extLst>
            <a:ext uri="{FF2B5EF4-FFF2-40B4-BE49-F238E27FC236}">
              <a16:creationId xmlns:a16="http://schemas.microsoft.com/office/drawing/2014/main" id="{00000000-0008-0000-0400-0000A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6" name="Text Box 19">
          <a:extLst>
            <a:ext uri="{FF2B5EF4-FFF2-40B4-BE49-F238E27FC236}">
              <a16:creationId xmlns:a16="http://schemas.microsoft.com/office/drawing/2014/main" id="{00000000-0008-0000-0400-0000A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87" name="Text Box 16">
          <a:extLst>
            <a:ext uri="{FF2B5EF4-FFF2-40B4-BE49-F238E27FC236}">
              <a16:creationId xmlns:a16="http://schemas.microsoft.com/office/drawing/2014/main" id="{00000000-0008-0000-0400-0000A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88" name="Text Box 17">
          <a:extLst>
            <a:ext uri="{FF2B5EF4-FFF2-40B4-BE49-F238E27FC236}">
              <a16:creationId xmlns:a16="http://schemas.microsoft.com/office/drawing/2014/main" id="{00000000-0008-0000-0400-0000A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89" name="Text Box 18">
          <a:extLst>
            <a:ext uri="{FF2B5EF4-FFF2-40B4-BE49-F238E27FC236}">
              <a16:creationId xmlns:a16="http://schemas.microsoft.com/office/drawing/2014/main" id="{00000000-0008-0000-0400-0000A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0" name="Text Box 16">
          <a:extLst>
            <a:ext uri="{FF2B5EF4-FFF2-40B4-BE49-F238E27FC236}">
              <a16:creationId xmlns:a16="http://schemas.microsoft.com/office/drawing/2014/main" id="{00000000-0008-0000-0400-0000A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1" name="Text Box 17">
          <a:extLst>
            <a:ext uri="{FF2B5EF4-FFF2-40B4-BE49-F238E27FC236}">
              <a16:creationId xmlns:a16="http://schemas.microsoft.com/office/drawing/2014/main" id="{00000000-0008-0000-0400-0000A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2" name="Text Box 18">
          <a:extLst>
            <a:ext uri="{FF2B5EF4-FFF2-40B4-BE49-F238E27FC236}">
              <a16:creationId xmlns:a16="http://schemas.microsoft.com/office/drawing/2014/main" id="{00000000-0008-0000-0400-0000B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3" name="Text Box 19">
          <a:extLst>
            <a:ext uri="{FF2B5EF4-FFF2-40B4-BE49-F238E27FC236}">
              <a16:creationId xmlns:a16="http://schemas.microsoft.com/office/drawing/2014/main" id="{00000000-0008-0000-0400-0000B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4" name="Text Box 16">
          <a:extLst>
            <a:ext uri="{FF2B5EF4-FFF2-40B4-BE49-F238E27FC236}">
              <a16:creationId xmlns:a16="http://schemas.microsoft.com/office/drawing/2014/main" id="{00000000-0008-0000-0400-0000B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5" name="Text Box 17">
          <a:extLst>
            <a:ext uri="{FF2B5EF4-FFF2-40B4-BE49-F238E27FC236}">
              <a16:creationId xmlns:a16="http://schemas.microsoft.com/office/drawing/2014/main" id="{00000000-0008-0000-0400-0000B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6" name="Text Box 18">
          <a:extLst>
            <a:ext uri="{FF2B5EF4-FFF2-40B4-BE49-F238E27FC236}">
              <a16:creationId xmlns:a16="http://schemas.microsoft.com/office/drawing/2014/main" id="{00000000-0008-0000-0400-0000B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7" name="Text Box 19">
          <a:extLst>
            <a:ext uri="{FF2B5EF4-FFF2-40B4-BE49-F238E27FC236}">
              <a16:creationId xmlns:a16="http://schemas.microsoft.com/office/drawing/2014/main" id="{00000000-0008-0000-0400-0000B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56743"/>
    <xdr:sp macro="" textlink="">
      <xdr:nvSpPr>
        <xdr:cNvPr id="2998" name="Text Box 15">
          <a:extLst>
            <a:ext uri="{FF2B5EF4-FFF2-40B4-BE49-F238E27FC236}">
              <a16:creationId xmlns:a16="http://schemas.microsoft.com/office/drawing/2014/main" id="{00000000-0008-0000-0400-0000B60B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2999" name="Text Box 15">
          <a:extLst>
            <a:ext uri="{FF2B5EF4-FFF2-40B4-BE49-F238E27FC236}">
              <a16:creationId xmlns:a16="http://schemas.microsoft.com/office/drawing/2014/main" id="{00000000-0008-0000-0400-0000B7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504825</xdr:rowOff>
    </xdr:from>
    <xdr:ext cx="95250" cy="442269"/>
    <xdr:sp macro="" textlink="">
      <xdr:nvSpPr>
        <xdr:cNvPr id="3000" name="Text Box 15">
          <a:extLst>
            <a:ext uri="{FF2B5EF4-FFF2-40B4-BE49-F238E27FC236}">
              <a16:creationId xmlns:a16="http://schemas.microsoft.com/office/drawing/2014/main" id="{00000000-0008-0000-0400-0000B80B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213632"/>
    <xdr:sp macro="" textlink="">
      <xdr:nvSpPr>
        <xdr:cNvPr id="3001" name="Text Box 15">
          <a:extLst>
            <a:ext uri="{FF2B5EF4-FFF2-40B4-BE49-F238E27FC236}">
              <a16:creationId xmlns:a16="http://schemas.microsoft.com/office/drawing/2014/main" id="{00000000-0008-0000-0400-0000B9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331"/>
    <xdr:sp macro="" textlink="">
      <xdr:nvSpPr>
        <xdr:cNvPr id="3002" name="Text Box 15">
          <a:extLst>
            <a:ext uri="{FF2B5EF4-FFF2-40B4-BE49-F238E27FC236}">
              <a16:creationId xmlns:a16="http://schemas.microsoft.com/office/drawing/2014/main" id="{00000000-0008-0000-0400-0000BA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213632"/>
    <xdr:sp macro="" textlink="">
      <xdr:nvSpPr>
        <xdr:cNvPr id="3003" name="Text Box 15">
          <a:extLst>
            <a:ext uri="{FF2B5EF4-FFF2-40B4-BE49-F238E27FC236}">
              <a16:creationId xmlns:a16="http://schemas.microsoft.com/office/drawing/2014/main" id="{00000000-0008-0000-0400-0000BB0B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4" name="Text Box 16">
          <a:extLst>
            <a:ext uri="{FF2B5EF4-FFF2-40B4-BE49-F238E27FC236}">
              <a16:creationId xmlns:a16="http://schemas.microsoft.com/office/drawing/2014/main" id="{00000000-0008-0000-0400-0000B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5" name="Text Box 17">
          <a:extLst>
            <a:ext uri="{FF2B5EF4-FFF2-40B4-BE49-F238E27FC236}">
              <a16:creationId xmlns:a16="http://schemas.microsoft.com/office/drawing/2014/main" id="{00000000-0008-0000-0400-0000B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6" name="Text Box 18">
          <a:extLst>
            <a:ext uri="{FF2B5EF4-FFF2-40B4-BE49-F238E27FC236}">
              <a16:creationId xmlns:a16="http://schemas.microsoft.com/office/drawing/2014/main" id="{00000000-0008-0000-0400-0000B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7" name="Text Box 19">
          <a:extLst>
            <a:ext uri="{FF2B5EF4-FFF2-40B4-BE49-F238E27FC236}">
              <a16:creationId xmlns:a16="http://schemas.microsoft.com/office/drawing/2014/main" id="{00000000-0008-0000-0400-0000BF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08" name="Text Box 16">
          <a:extLst>
            <a:ext uri="{FF2B5EF4-FFF2-40B4-BE49-F238E27FC236}">
              <a16:creationId xmlns:a16="http://schemas.microsoft.com/office/drawing/2014/main" id="{00000000-0008-0000-0400-0000C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09" name="Text Box 17">
          <a:extLst>
            <a:ext uri="{FF2B5EF4-FFF2-40B4-BE49-F238E27FC236}">
              <a16:creationId xmlns:a16="http://schemas.microsoft.com/office/drawing/2014/main" id="{00000000-0008-0000-0400-0000C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10" name="Text Box 18">
          <a:extLst>
            <a:ext uri="{FF2B5EF4-FFF2-40B4-BE49-F238E27FC236}">
              <a16:creationId xmlns:a16="http://schemas.microsoft.com/office/drawing/2014/main" id="{00000000-0008-0000-0400-0000C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11" name="Text Box 19">
          <a:extLst>
            <a:ext uri="{FF2B5EF4-FFF2-40B4-BE49-F238E27FC236}">
              <a16:creationId xmlns:a16="http://schemas.microsoft.com/office/drawing/2014/main" id="{00000000-0008-0000-0400-0000C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2" name="Text Box 16">
          <a:extLst>
            <a:ext uri="{FF2B5EF4-FFF2-40B4-BE49-F238E27FC236}">
              <a16:creationId xmlns:a16="http://schemas.microsoft.com/office/drawing/2014/main" id="{00000000-0008-0000-0400-0000C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3" name="Text Box 17">
          <a:extLst>
            <a:ext uri="{FF2B5EF4-FFF2-40B4-BE49-F238E27FC236}">
              <a16:creationId xmlns:a16="http://schemas.microsoft.com/office/drawing/2014/main" id="{00000000-0008-0000-0400-0000C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4" name="Text Box 18">
          <a:extLst>
            <a:ext uri="{FF2B5EF4-FFF2-40B4-BE49-F238E27FC236}">
              <a16:creationId xmlns:a16="http://schemas.microsoft.com/office/drawing/2014/main" id="{00000000-0008-0000-0400-0000C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5" name="Text Box 19">
          <a:extLst>
            <a:ext uri="{FF2B5EF4-FFF2-40B4-BE49-F238E27FC236}">
              <a16:creationId xmlns:a16="http://schemas.microsoft.com/office/drawing/2014/main" id="{00000000-0008-0000-0400-0000C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3016" name="Text Box 15">
          <a:extLst>
            <a:ext uri="{FF2B5EF4-FFF2-40B4-BE49-F238E27FC236}">
              <a16:creationId xmlns:a16="http://schemas.microsoft.com/office/drawing/2014/main" id="{00000000-0008-0000-0400-0000C8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17" name="Text Box 16">
          <a:extLst>
            <a:ext uri="{FF2B5EF4-FFF2-40B4-BE49-F238E27FC236}">
              <a16:creationId xmlns:a16="http://schemas.microsoft.com/office/drawing/2014/main" id="{00000000-0008-0000-0400-0000C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18" name="Text Box 17">
          <a:extLst>
            <a:ext uri="{FF2B5EF4-FFF2-40B4-BE49-F238E27FC236}">
              <a16:creationId xmlns:a16="http://schemas.microsoft.com/office/drawing/2014/main" id="{00000000-0008-0000-0400-0000C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19" name="Text Box 18">
          <a:extLst>
            <a:ext uri="{FF2B5EF4-FFF2-40B4-BE49-F238E27FC236}">
              <a16:creationId xmlns:a16="http://schemas.microsoft.com/office/drawing/2014/main" id="{00000000-0008-0000-0400-0000C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20" name="Text Box 19">
          <a:extLst>
            <a:ext uri="{FF2B5EF4-FFF2-40B4-BE49-F238E27FC236}">
              <a16:creationId xmlns:a16="http://schemas.microsoft.com/office/drawing/2014/main" id="{00000000-0008-0000-0400-0000C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55</xdr:row>
      <xdr:rowOff>504825</xdr:rowOff>
    </xdr:from>
    <xdr:ext cx="95250" cy="442269"/>
    <xdr:sp macro="" textlink="">
      <xdr:nvSpPr>
        <xdr:cNvPr id="3021" name="Text Box 15">
          <a:extLst>
            <a:ext uri="{FF2B5EF4-FFF2-40B4-BE49-F238E27FC236}">
              <a16:creationId xmlns:a16="http://schemas.microsoft.com/office/drawing/2014/main" id="{00000000-0008-0000-0400-0000CD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22" name="Text Box 16">
          <a:extLst>
            <a:ext uri="{FF2B5EF4-FFF2-40B4-BE49-F238E27FC236}">
              <a16:creationId xmlns:a16="http://schemas.microsoft.com/office/drawing/2014/main" id="{00000000-0008-0000-0400-0000C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23" name="Text Box 17">
          <a:extLst>
            <a:ext uri="{FF2B5EF4-FFF2-40B4-BE49-F238E27FC236}">
              <a16:creationId xmlns:a16="http://schemas.microsoft.com/office/drawing/2014/main" id="{00000000-0008-0000-0400-0000C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24" name="Text Box 18">
          <a:extLst>
            <a:ext uri="{FF2B5EF4-FFF2-40B4-BE49-F238E27FC236}">
              <a16:creationId xmlns:a16="http://schemas.microsoft.com/office/drawing/2014/main" id="{00000000-0008-0000-0400-0000D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5" name="Text Box 16">
          <a:extLst>
            <a:ext uri="{FF2B5EF4-FFF2-40B4-BE49-F238E27FC236}">
              <a16:creationId xmlns:a16="http://schemas.microsoft.com/office/drawing/2014/main" id="{00000000-0008-0000-0400-0000D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6" name="Text Box 17">
          <a:extLst>
            <a:ext uri="{FF2B5EF4-FFF2-40B4-BE49-F238E27FC236}">
              <a16:creationId xmlns:a16="http://schemas.microsoft.com/office/drawing/2014/main" id="{00000000-0008-0000-0400-0000D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7" name="Text Box 18">
          <a:extLst>
            <a:ext uri="{FF2B5EF4-FFF2-40B4-BE49-F238E27FC236}">
              <a16:creationId xmlns:a16="http://schemas.microsoft.com/office/drawing/2014/main" id="{00000000-0008-0000-0400-0000D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8" name="Text Box 19">
          <a:extLst>
            <a:ext uri="{FF2B5EF4-FFF2-40B4-BE49-F238E27FC236}">
              <a16:creationId xmlns:a16="http://schemas.microsoft.com/office/drawing/2014/main" id="{00000000-0008-0000-0400-0000D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9" name="Text Box 16">
          <a:extLst>
            <a:ext uri="{FF2B5EF4-FFF2-40B4-BE49-F238E27FC236}">
              <a16:creationId xmlns:a16="http://schemas.microsoft.com/office/drawing/2014/main" id="{00000000-0008-0000-0400-0000D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30" name="Text Box 17">
          <a:extLst>
            <a:ext uri="{FF2B5EF4-FFF2-40B4-BE49-F238E27FC236}">
              <a16:creationId xmlns:a16="http://schemas.microsoft.com/office/drawing/2014/main" id="{00000000-0008-0000-0400-0000D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31" name="Text Box 18">
          <a:extLst>
            <a:ext uri="{FF2B5EF4-FFF2-40B4-BE49-F238E27FC236}">
              <a16:creationId xmlns:a16="http://schemas.microsoft.com/office/drawing/2014/main" id="{00000000-0008-0000-0400-0000D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57</xdr:row>
      <xdr:rowOff>170392</xdr:rowOff>
    </xdr:from>
    <xdr:ext cx="95250" cy="213632"/>
    <xdr:sp macro="" textlink="">
      <xdr:nvSpPr>
        <xdr:cNvPr id="3032" name="Text Box 15">
          <a:extLst>
            <a:ext uri="{FF2B5EF4-FFF2-40B4-BE49-F238E27FC236}">
              <a16:creationId xmlns:a16="http://schemas.microsoft.com/office/drawing/2014/main" id="{00000000-0008-0000-0400-0000D8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3" name="Text Box 16">
          <a:extLst>
            <a:ext uri="{FF2B5EF4-FFF2-40B4-BE49-F238E27FC236}">
              <a16:creationId xmlns:a16="http://schemas.microsoft.com/office/drawing/2014/main" id="{00000000-0008-0000-0400-0000D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4" name="Text Box 17">
          <a:extLst>
            <a:ext uri="{FF2B5EF4-FFF2-40B4-BE49-F238E27FC236}">
              <a16:creationId xmlns:a16="http://schemas.microsoft.com/office/drawing/2014/main" id="{00000000-0008-0000-0400-0000D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5" name="Text Box 18">
          <a:extLst>
            <a:ext uri="{FF2B5EF4-FFF2-40B4-BE49-F238E27FC236}">
              <a16:creationId xmlns:a16="http://schemas.microsoft.com/office/drawing/2014/main" id="{00000000-0008-0000-0400-0000D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6" name="Text Box 19">
          <a:extLst>
            <a:ext uri="{FF2B5EF4-FFF2-40B4-BE49-F238E27FC236}">
              <a16:creationId xmlns:a16="http://schemas.microsoft.com/office/drawing/2014/main" id="{00000000-0008-0000-0400-0000D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37" name="Text Box 16">
          <a:extLst>
            <a:ext uri="{FF2B5EF4-FFF2-40B4-BE49-F238E27FC236}">
              <a16:creationId xmlns:a16="http://schemas.microsoft.com/office/drawing/2014/main" id="{00000000-0008-0000-0400-0000D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38" name="Text Box 17">
          <a:extLst>
            <a:ext uri="{FF2B5EF4-FFF2-40B4-BE49-F238E27FC236}">
              <a16:creationId xmlns:a16="http://schemas.microsoft.com/office/drawing/2014/main" id="{00000000-0008-0000-0400-0000D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39" name="Text Box 18">
          <a:extLst>
            <a:ext uri="{FF2B5EF4-FFF2-40B4-BE49-F238E27FC236}">
              <a16:creationId xmlns:a16="http://schemas.microsoft.com/office/drawing/2014/main" id="{00000000-0008-0000-0400-0000D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40" name="Text Box 19">
          <a:extLst>
            <a:ext uri="{FF2B5EF4-FFF2-40B4-BE49-F238E27FC236}">
              <a16:creationId xmlns:a16="http://schemas.microsoft.com/office/drawing/2014/main" id="{00000000-0008-0000-0400-0000E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1" name="Text Box 16">
          <a:extLst>
            <a:ext uri="{FF2B5EF4-FFF2-40B4-BE49-F238E27FC236}">
              <a16:creationId xmlns:a16="http://schemas.microsoft.com/office/drawing/2014/main" id="{00000000-0008-0000-0400-0000E1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2" name="Text Box 17">
          <a:extLst>
            <a:ext uri="{FF2B5EF4-FFF2-40B4-BE49-F238E27FC236}">
              <a16:creationId xmlns:a16="http://schemas.microsoft.com/office/drawing/2014/main" id="{00000000-0008-0000-0400-0000E2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3" name="Text Box 18">
          <a:extLst>
            <a:ext uri="{FF2B5EF4-FFF2-40B4-BE49-F238E27FC236}">
              <a16:creationId xmlns:a16="http://schemas.microsoft.com/office/drawing/2014/main" id="{00000000-0008-0000-0400-0000E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4" name="Text Box 19">
          <a:extLst>
            <a:ext uri="{FF2B5EF4-FFF2-40B4-BE49-F238E27FC236}">
              <a16:creationId xmlns:a16="http://schemas.microsoft.com/office/drawing/2014/main" id="{00000000-0008-0000-0400-0000E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3045" name="Text Box 15">
          <a:extLst>
            <a:ext uri="{FF2B5EF4-FFF2-40B4-BE49-F238E27FC236}">
              <a16:creationId xmlns:a16="http://schemas.microsoft.com/office/drawing/2014/main" id="{00000000-0008-0000-0400-0000E5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6" name="Text Box 16">
          <a:extLst>
            <a:ext uri="{FF2B5EF4-FFF2-40B4-BE49-F238E27FC236}">
              <a16:creationId xmlns:a16="http://schemas.microsoft.com/office/drawing/2014/main" id="{00000000-0008-0000-0400-0000E6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7" name="Text Box 17">
          <a:extLst>
            <a:ext uri="{FF2B5EF4-FFF2-40B4-BE49-F238E27FC236}">
              <a16:creationId xmlns:a16="http://schemas.microsoft.com/office/drawing/2014/main" id="{00000000-0008-0000-0400-0000E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8" name="Text Box 18">
          <a:extLst>
            <a:ext uri="{FF2B5EF4-FFF2-40B4-BE49-F238E27FC236}">
              <a16:creationId xmlns:a16="http://schemas.microsoft.com/office/drawing/2014/main" id="{00000000-0008-0000-0400-0000E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9" name="Text Box 19">
          <a:extLst>
            <a:ext uri="{FF2B5EF4-FFF2-40B4-BE49-F238E27FC236}">
              <a16:creationId xmlns:a16="http://schemas.microsoft.com/office/drawing/2014/main" id="{00000000-0008-0000-0400-0000E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50" name="Text Box 16">
          <a:extLst>
            <a:ext uri="{FF2B5EF4-FFF2-40B4-BE49-F238E27FC236}">
              <a16:creationId xmlns:a16="http://schemas.microsoft.com/office/drawing/2014/main" id="{00000000-0008-0000-0400-0000EA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51" name="Text Box 17">
          <a:extLst>
            <a:ext uri="{FF2B5EF4-FFF2-40B4-BE49-F238E27FC236}">
              <a16:creationId xmlns:a16="http://schemas.microsoft.com/office/drawing/2014/main" id="{00000000-0008-0000-0400-0000E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57</xdr:row>
      <xdr:rowOff>15875</xdr:rowOff>
    </xdr:from>
    <xdr:ext cx="95250" cy="171450"/>
    <xdr:sp macro="" textlink="">
      <xdr:nvSpPr>
        <xdr:cNvPr id="3052" name="Text Box 18">
          <a:extLst>
            <a:ext uri="{FF2B5EF4-FFF2-40B4-BE49-F238E27FC236}">
              <a16:creationId xmlns:a16="http://schemas.microsoft.com/office/drawing/2014/main" id="{00000000-0008-0000-0400-0000EC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3" name="Text Box 16">
          <a:extLst>
            <a:ext uri="{FF2B5EF4-FFF2-40B4-BE49-F238E27FC236}">
              <a16:creationId xmlns:a16="http://schemas.microsoft.com/office/drawing/2014/main" id="{00000000-0008-0000-0400-0000ED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4" name="Text Box 17">
          <a:extLst>
            <a:ext uri="{FF2B5EF4-FFF2-40B4-BE49-F238E27FC236}">
              <a16:creationId xmlns:a16="http://schemas.microsoft.com/office/drawing/2014/main" id="{00000000-0008-0000-0400-0000E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5" name="Text Box 18">
          <a:extLst>
            <a:ext uri="{FF2B5EF4-FFF2-40B4-BE49-F238E27FC236}">
              <a16:creationId xmlns:a16="http://schemas.microsoft.com/office/drawing/2014/main" id="{00000000-0008-0000-0400-0000E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6" name="Text Box 19">
          <a:extLst>
            <a:ext uri="{FF2B5EF4-FFF2-40B4-BE49-F238E27FC236}">
              <a16:creationId xmlns:a16="http://schemas.microsoft.com/office/drawing/2014/main" id="{00000000-0008-0000-0400-0000F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7" name="Text Box 16">
          <a:extLst>
            <a:ext uri="{FF2B5EF4-FFF2-40B4-BE49-F238E27FC236}">
              <a16:creationId xmlns:a16="http://schemas.microsoft.com/office/drawing/2014/main" id="{00000000-0008-0000-0400-0000F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57</xdr:row>
      <xdr:rowOff>170392</xdr:rowOff>
    </xdr:from>
    <xdr:ext cx="95250" cy="213632"/>
    <xdr:sp macro="" textlink="">
      <xdr:nvSpPr>
        <xdr:cNvPr id="3058" name="Text Box 15">
          <a:extLst>
            <a:ext uri="{FF2B5EF4-FFF2-40B4-BE49-F238E27FC236}">
              <a16:creationId xmlns:a16="http://schemas.microsoft.com/office/drawing/2014/main" id="{00000000-0008-0000-0400-0000F2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8496"/>
    <xdr:sp macro="" textlink="">
      <xdr:nvSpPr>
        <xdr:cNvPr id="3059" name="Text Box 15">
          <a:extLst>
            <a:ext uri="{FF2B5EF4-FFF2-40B4-BE49-F238E27FC236}">
              <a16:creationId xmlns:a16="http://schemas.microsoft.com/office/drawing/2014/main" id="{00000000-0008-0000-0400-0000F3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442269"/>
    <xdr:sp macro="" textlink="">
      <xdr:nvSpPr>
        <xdr:cNvPr id="3060" name="Text Box 15">
          <a:extLst>
            <a:ext uri="{FF2B5EF4-FFF2-40B4-BE49-F238E27FC236}">
              <a16:creationId xmlns:a16="http://schemas.microsoft.com/office/drawing/2014/main" id="{00000000-0008-0000-0400-0000F4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504825</xdr:rowOff>
    </xdr:from>
    <xdr:ext cx="95250" cy="442269"/>
    <xdr:sp macro="" textlink="">
      <xdr:nvSpPr>
        <xdr:cNvPr id="3061" name="Text Box 15">
          <a:extLst>
            <a:ext uri="{FF2B5EF4-FFF2-40B4-BE49-F238E27FC236}">
              <a16:creationId xmlns:a16="http://schemas.microsoft.com/office/drawing/2014/main" id="{00000000-0008-0000-0400-0000F50B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213632"/>
    <xdr:sp macro="" textlink="">
      <xdr:nvSpPr>
        <xdr:cNvPr id="3062" name="Text Box 15">
          <a:extLst>
            <a:ext uri="{FF2B5EF4-FFF2-40B4-BE49-F238E27FC236}">
              <a16:creationId xmlns:a16="http://schemas.microsoft.com/office/drawing/2014/main" id="{00000000-0008-0000-0400-0000F6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4331"/>
    <xdr:sp macro="" textlink="">
      <xdr:nvSpPr>
        <xdr:cNvPr id="3063" name="Text Box 15">
          <a:extLst>
            <a:ext uri="{FF2B5EF4-FFF2-40B4-BE49-F238E27FC236}">
              <a16:creationId xmlns:a16="http://schemas.microsoft.com/office/drawing/2014/main" id="{00000000-0008-0000-0400-0000F7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57</xdr:row>
      <xdr:rowOff>170392</xdr:rowOff>
    </xdr:from>
    <xdr:ext cx="95250" cy="213632"/>
    <xdr:sp macro="" textlink="">
      <xdr:nvSpPr>
        <xdr:cNvPr id="3064" name="Text Box 15">
          <a:extLst>
            <a:ext uri="{FF2B5EF4-FFF2-40B4-BE49-F238E27FC236}">
              <a16:creationId xmlns:a16="http://schemas.microsoft.com/office/drawing/2014/main" id="{00000000-0008-0000-0400-0000F8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5" name="Text Box 16">
          <a:extLst>
            <a:ext uri="{FF2B5EF4-FFF2-40B4-BE49-F238E27FC236}">
              <a16:creationId xmlns:a16="http://schemas.microsoft.com/office/drawing/2014/main" id="{00000000-0008-0000-0400-0000F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6" name="Text Box 17">
          <a:extLst>
            <a:ext uri="{FF2B5EF4-FFF2-40B4-BE49-F238E27FC236}">
              <a16:creationId xmlns:a16="http://schemas.microsoft.com/office/drawing/2014/main" id="{00000000-0008-0000-0400-0000F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7" name="Text Box 18">
          <a:extLst>
            <a:ext uri="{FF2B5EF4-FFF2-40B4-BE49-F238E27FC236}">
              <a16:creationId xmlns:a16="http://schemas.microsoft.com/office/drawing/2014/main" id="{00000000-0008-0000-0400-0000F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8" name="Text Box 19">
          <a:extLst>
            <a:ext uri="{FF2B5EF4-FFF2-40B4-BE49-F238E27FC236}">
              <a16:creationId xmlns:a16="http://schemas.microsoft.com/office/drawing/2014/main" id="{00000000-0008-0000-0400-0000F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69" name="Text Box 16">
          <a:extLst>
            <a:ext uri="{FF2B5EF4-FFF2-40B4-BE49-F238E27FC236}">
              <a16:creationId xmlns:a16="http://schemas.microsoft.com/office/drawing/2014/main" id="{00000000-0008-0000-0400-0000F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70" name="Text Box 17">
          <a:extLst>
            <a:ext uri="{FF2B5EF4-FFF2-40B4-BE49-F238E27FC236}">
              <a16:creationId xmlns:a16="http://schemas.microsoft.com/office/drawing/2014/main" id="{00000000-0008-0000-0400-0000F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71" name="Text Box 18">
          <a:extLst>
            <a:ext uri="{FF2B5EF4-FFF2-40B4-BE49-F238E27FC236}">
              <a16:creationId xmlns:a16="http://schemas.microsoft.com/office/drawing/2014/main" id="{00000000-0008-0000-0400-0000F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72" name="Text Box 19">
          <a:extLst>
            <a:ext uri="{FF2B5EF4-FFF2-40B4-BE49-F238E27FC236}">
              <a16:creationId xmlns:a16="http://schemas.microsoft.com/office/drawing/2014/main" id="{00000000-0008-0000-0400-00000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3" name="Text Box 16">
          <a:extLst>
            <a:ext uri="{FF2B5EF4-FFF2-40B4-BE49-F238E27FC236}">
              <a16:creationId xmlns:a16="http://schemas.microsoft.com/office/drawing/2014/main" id="{00000000-0008-0000-0400-00000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4" name="Text Box 17">
          <a:extLst>
            <a:ext uri="{FF2B5EF4-FFF2-40B4-BE49-F238E27FC236}">
              <a16:creationId xmlns:a16="http://schemas.microsoft.com/office/drawing/2014/main" id="{00000000-0008-0000-0400-00000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5" name="Text Box 18">
          <a:extLst>
            <a:ext uri="{FF2B5EF4-FFF2-40B4-BE49-F238E27FC236}">
              <a16:creationId xmlns:a16="http://schemas.microsoft.com/office/drawing/2014/main" id="{00000000-0008-0000-0400-00000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6" name="Text Box 19">
          <a:extLst>
            <a:ext uri="{FF2B5EF4-FFF2-40B4-BE49-F238E27FC236}">
              <a16:creationId xmlns:a16="http://schemas.microsoft.com/office/drawing/2014/main" id="{00000000-0008-0000-0400-00000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3077" name="Text Box 15">
          <a:extLst>
            <a:ext uri="{FF2B5EF4-FFF2-40B4-BE49-F238E27FC236}">
              <a16:creationId xmlns:a16="http://schemas.microsoft.com/office/drawing/2014/main" id="{00000000-0008-0000-0400-000005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78" name="Text Box 16">
          <a:extLst>
            <a:ext uri="{FF2B5EF4-FFF2-40B4-BE49-F238E27FC236}">
              <a16:creationId xmlns:a16="http://schemas.microsoft.com/office/drawing/2014/main" id="{00000000-0008-0000-0400-00000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79" name="Text Box 17">
          <a:extLst>
            <a:ext uri="{FF2B5EF4-FFF2-40B4-BE49-F238E27FC236}">
              <a16:creationId xmlns:a16="http://schemas.microsoft.com/office/drawing/2014/main" id="{00000000-0008-0000-0400-00000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80" name="Text Box 18">
          <a:extLst>
            <a:ext uri="{FF2B5EF4-FFF2-40B4-BE49-F238E27FC236}">
              <a16:creationId xmlns:a16="http://schemas.microsoft.com/office/drawing/2014/main" id="{00000000-0008-0000-0400-00000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81" name="Text Box 19">
          <a:extLst>
            <a:ext uri="{FF2B5EF4-FFF2-40B4-BE49-F238E27FC236}">
              <a16:creationId xmlns:a16="http://schemas.microsoft.com/office/drawing/2014/main" id="{00000000-0008-0000-0400-00000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82" name="Text Box 16">
          <a:extLst>
            <a:ext uri="{FF2B5EF4-FFF2-40B4-BE49-F238E27FC236}">
              <a16:creationId xmlns:a16="http://schemas.microsoft.com/office/drawing/2014/main" id="{00000000-0008-0000-0400-00000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83" name="Text Box 17">
          <a:extLst>
            <a:ext uri="{FF2B5EF4-FFF2-40B4-BE49-F238E27FC236}">
              <a16:creationId xmlns:a16="http://schemas.microsoft.com/office/drawing/2014/main" id="{00000000-0008-0000-0400-00000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84" name="Text Box 18">
          <a:extLst>
            <a:ext uri="{FF2B5EF4-FFF2-40B4-BE49-F238E27FC236}">
              <a16:creationId xmlns:a16="http://schemas.microsoft.com/office/drawing/2014/main" id="{00000000-0008-0000-0400-00000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5" name="Text Box 16">
          <a:extLst>
            <a:ext uri="{FF2B5EF4-FFF2-40B4-BE49-F238E27FC236}">
              <a16:creationId xmlns:a16="http://schemas.microsoft.com/office/drawing/2014/main" id="{00000000-0008-0000-0400-00000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6" name="Text Box 17">
          <a:extLst>
            <a:ext uri="{FF2B5EF4-FFF2-40B4-BE49-F238E27FC236}">
              <a16:creationId xmlns:a16="http://schemas.microsoft.com/office/drawing/2014/main" id="{00000000-0008-0000-0400-00000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7" name="Text Box 18">
          <a:extLst>
            <a:ext uri="{FF2B5EF4-FFF2-40B4-BE49-F238E27FC236}">
              <a16:creationId xmlns:a16="http://schemas.microsoft.com/office/drawing/2014/main" id="{00000000-0008-0000-0400-00000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8" name="Text Box 19">
          <a:extLst>
            <a:ext uri="{FF2B5EF4-FFF2-40B4-BE49-F238E27FC236}">
              <a16:creationId xmlns:a16="http://schemas.microsoft.com/office/drawing/2014/main" id="{00000000-0008-0000-0400-00001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9" name="Text Box 16">
          <a:extLst>
            <a:ext uri="{FF2B5EF4-FFF2-40B4-BE49-F238E27FC236}">
              <a16:creationId xmlns:a16="http://schemas.microsoft.com/office/drawing/2014/main" id="{00000000-0008-0000-0400-00001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90" name="Text Box 17">
          <a:extLst>
            <a:ext uri="{FF2B5EF4-FFF2-40B4-BE49-F238E27FC236}">
              <a16:creationId xmlns:a16="http://schemas.microsoft.com/office/drawing/2014/main" id="{00000000-0008-0000-0400-00001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91" name="Text Box 18">
          <a:extLst>
            <a:ext uri="{FF2B5EF4-FFF2-40B4-BE49-F238E27FC236}">
              <a16:creationId xmlns:a16="http://schemas.microsoft.com/office/drawing/2014/main" id="{00000000-0008-0000-0400-00001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92" name="Text Box 19">
          <a:extLst>
            <a:ext uri="{FF2B5EF4-FFF2-40B4-BE49-F238E27FC236}">
              <a16:creationId xmlns:a16="http://schemas.microsoft.com/office/drawing/2014/main" id="{00000000-0008-0000-0400-00001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56743"/>
    <xdr:sp macro="" textlink="">
      <xdr:nvSpPr>
        <xdr:cNvPr id="3093" name="Text Box 15">
          <a:extLst>
            <a:ext uri="{FF2B5EF4-FFF2-40B4-BE49-F238E27FC236}">
              <a16:creationId xmlns:a16="http://schemas.microsoft.com/office/drawing/2014/main" id="{00000000-0008-0000-0400-000015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442269"/>
    <xdr:sp macro="" textlink="">
      <xdr:nvSpPr>
        <xdr:cNvPr id="3094" name="Text Box 15">
          <a:extLst>
            <a:ext uri="{FF2B5EF4-FFF2-40B4-BE49-F238E27FC236}">
              <a16:creationId xmlns:a16="http://schemas.microsoft.com/office/drawing/2014/main" id="{00000000-0008-0000-0400-000016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504825</xdr:rowOff>
    </xdr:from>
    <xdr:ext cx="95250" cy="442269"/>
    <xdr:sp macro="" textlink="">
      <xdr:nvSpPr>
        <xdr:cNvPr id="3095" name="Text Box 15">
          <a:extLst>
            <a:ext uri="{FF2B5EF4-FFF2-40B4-BE49-F238E27FC236}">
              <a16:creationId xmlns:a16="http://schemas.microsoft.com/office/drawing/2014/main" id="{00000000-0008-0000-0400-000017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213632"/>
    <xdr:sp macro="" textlink="">
      <xdr:nvSpPr>
        <xdr:cNvPr id="3096" name="Text Box 15">
          <a:extLst>
            <a:ext uri="{FF2B5EF4-FFF2-40B4-BE49-F238E27FC236}">
              <a16:creationId xmlns:a16="http://schemas.microsoft.com/office/drawing/2014/main" id="{00000000-0008-0000-0400-000018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4331"/>
    <xdr:sp macro="" textlink="">
      <xdr:nvSpPr>
        <xdr:cNvPr id="3097" name="Text Box 15">
          <a:extLst>
            <a:ext uri="{FF2B5EF4-FFF2-40B4-BE49-F238E27FC236}">
              <a16:creationId xmlns:a16="http://schemas.microsoft.com/office/drawing/2014/main" id="{00000000-0008-0000-0400-000019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213632"/>
    <xdr:sp macro="" textlink="">
      <xdr:nvSpPr>
        <xdr:cNvPr id="3098" name="Text Box 15">
          <a:extLst>
            <a:ext uri="{FF2B5EF4-FFF2-40B4-BE49-F238E27FC236}">
              <a16:creationId xmlns:a16="http://schemas.microsoft.com/office/drawing/2014/main" id="{00000000-0008-0000-0400-00001A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99" name="Text Box 16">
          <a:extLst>
            <a:ext uri="{FF2B5EF4-FFF2-40B4-BE49-F238E27FC236}">
              <a16:creationId xmlns:a16="http://schemas.microsoft.com/office/drawing/2014/main" id="{00000000-0008-0000-0400-00001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00" name="Text Box 17">
          <a:extLst>
            <a:ext uri="{FF2B5EF4-FFF2-40B4-BE49-F238E27FC236}">
              <a16:creationId xmlns:a16="http://schemas.microsoft.com/office/drawing/2014/main" id="{00000000-0008-0000-0400-00001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01" name="Text Box 18">
          <a:extLst>
            <a:ext uri="{FF2B5EF4-FFF2-40B4-BE49-F238E27FC236}">
              <a16:creationId xmlns:a16="http://schemas.microsoft.com/office/drawing/2014/main" id="{00000000-0008-0000-0400-00001D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02" name="Text Box 19">
          <a:extLst>
            <a:ext uri="{FF2B5EF4-FFF2-40B4-BE49-F238E27FC236}">
              <a16:creationId xmlns:a16="http://schemas.microsoft.com/office/drawing/2014/main" id="{00000000-0008-0000-0400-00001E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3" name="Text Box 16">
          <a:extLst>
            <a:ext uri="{FF2B5EF4-FFF2-40B4-BE49-F238E27FC236}">
              <a16:creationId xmlns:a16="http://schemas.microsoft.com/office/drawing/2014/main" id="{00000000-0008-0000-0400-00001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4" name="Text Box 17">
          <a:extLst>
            <a:ext uri="{FF2B5EF4-FFF2-40B4-BE49-F238E27FC236}">
              <a16:creationId xmlns:a16="http://schemas.microsoft.com/office/drawing/2014/main" id="{00000000-0008-0000-0400-00002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5" name="Text Box 18">
          <a:extLst>
            <a:ext uri="{FF2B5EF4-FFF2-40B4-BE49-F238E27FC236}">
              <a16:creationId xmlns:a16="http://schemas.microsoft.com/office/drawing/2014/main" id="{00000000-0008-0000-0400-000021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6" name="Text Box 19">
          <a:extLst>
            <a:ext uri="{FF2B5EF4-FFF2-40B4-BE49-F238E27FC236}">
              <a16:creationId xmlns:a16="http://schemas.microsoft.com/office/drawing/2014/main" id="{00000000-0008-0000-0400-000022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07" name="Text Box 16">
          <a:extLst>
            <a:ext uri="{FF2B5EF4-FFF2-40B4-BE49-F238E27FC236}">
              <a16:creationId xmlns:a16="http://schemas.microsoft.com/office/drawing/2014/main" id="{00000000-0008-0000-0400-00002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08" name="Text Box 17">
          <a:extLst>
            <a:ext uri="{FF2B5EF4-FFF2-40B4-BE49-F238E27FC236}">
              <a16:creationId xmlns:a16="http://schemas.microsoft.com/office/drawing/2014/main" id="{00000000-0008-0000-0400-00002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09" name="Text Box 18">
          <a:extLst>
            <a:ext uri="{FF2B5EF4-FFF2-40B4-BE49-F238E27FC236}">
              <a16:creationId xmlns:a16="http://schemas.microsoft.com/office/drawing/2014/main" id="{00000000-0008-0000-0400-000025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10" name="Text Box 19">
          <a:extLst>
            <a:ext uri="{FF2B5EF4-FFF2-40B4-BE49-F238E27FC236}">
              <a16:creationId xmlns:a16="http://schemas.microsoft.com/office/drawing/2014/main" id="{00000000-0008-0000-0400-000026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3111" name="Text Box 15">
          <a:extLst>
            <a:ext uri="{FF2B5EF4-FFF2-40B4-BE49-F238E27FC236}">
              <a16:creationId xmlns:a16="http://schemas.microsoft.com/office/drawing/2014/main" id="{00000000-0008-0000-0400-000027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2" name="Text Box 16">
          <a:extLst>
            <a:ext uri="{FF2B5EF4-FFF2-40B4-BE49-F238E27FC236}">
              <a16:creationId xmlns:a16="http://schemas.microsoft.com/office/drawing/2014/main" id="{00000000-0008-0000-0400-00002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3" name="Text Box 17">
          <a:extLst>
            <a:ext uri="{FF2B5EF4-FFF2-40B4-BE49-F238E27FC236}">
              <a16:creationId xmlns:a16="http://schemas.microsoft.com/office/drawing/2014/main" id="{00000000-0008-0000-0400-00002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4" name="Text Box 18">
          <a:extLst>
            <a:ext uri="{FF2B5EF4-FFF2-40B4-BE49-F238E27FC236}">
              <a16:creationId xmlns:a16="http://schemas.microsoft.com/office/drawing/2014/main" id="{00000000-0008-0000-0400-00002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5" name="Text Box 19">
          <a:extLst>
            <a:ext uri="{FF2B5EF4-FFF2-40B4-BE49-F238E27FC236}">
              <a16:creationId xmlns:a16="http://schemas.microsoft.com/office/drawing/2014/main" id="{00000000-0008-0000-0400-00002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59</xdr:row>
      <xdr:rowOff>504825</xdr:rowOff>
    </xdr:from>
    <xdr:ext cx="95250" cy="442269"/>
    <xdr:sp macro="" textlink="">
      <xdr:nvSpPr>
        <xdr:cNvPr id="3116" name="Text Box 15">
          <a:extLst>
            <a:ext uri="{FF2B5EF4-FFF2-40B4-BE49-F238E27FC236}">
              <a16:creationId xmlns:a16="http://schemas.microsoft.com/office/drawing/2014/main" id="{00000000-0008-0000-0400-00002C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17" name="Text Box 16">
          <a:extLst>
            <a:ext uri="{FF2B5EF4-FFF2-40B4-BE49-F238E27FC236}">
              <a16:creationId xmlns:a16="http://schemas.microsoft.com/office/drawing/2014/main" id="{00000000-0008-0000-0400-00002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18" name="Text Box 17">
          <a:extLst>
            <a:ext uri="{FF2B5EF4-FFF2-40B4-BE49-F238E27FC236}">
              <a16:creationId xmlns:a16="http://schemas.microsoft.com/office/drawing/2014/main" id="{00000000-0008-0000-0400-00002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19" name="Text Box 18">
          <a:extLst>
            <a:ext uri="{FF2B5EF4-FFF2-40B4-BE49-F238E27FC236}">
              <a16:creationId xmlns:a16="http://schemas.microsoft.com/office/drawing/2014/main" id="{00000000-0008-0000-0400-00002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0" name="Text Box 16">
          <a:extLst>
            <a:ext uri="{FF2B5EF4-FFF2-40B4-BE49-F238E27FC236}">
              <a16:creationId xmlns:a16="http://schemas.microsoft.com/office/drawing/2014/main" id="{00000000-0008-0000-0400-00003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1" name="Text Box 17">
          <a:extLst>
            <a:ext uri="{FF2B5EF4-FFF2-40B4-BE49-F238E27FC236}">
              <a16:creationId xmlns:a16="http://schemas.microsoft.com/office/drawing/2014/main" id="{00000000-0008-0000-0400-00003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2" name="Text Box 18">
          <a:extLst>
            <a:ext uri="{FF2B5EF4-FFF2-40B4-BE49-F238E27FC236}">
              <a16:creationId xmlns:a16="http://schemas.microsoft.com/office/drawing/2014/main" id="{00000000-0008-0000-0400-00003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3" name="Text Box 19">
          <a:extLst>
            <a:ext uri="{FF2B5EF4-FFF2-40B4-BE49-F238E27FC236}">
              <a16:creationId xmlns:a16="http://schemas.microsoft.com/office/drawing/2014/main" id="{00000000-0008-0000-0400-00003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4" name="Text Box 16">
          <a:extLst>
            <a:ext uri="{FF2B5EF4-FFF2-40B4-BE49-F238E27FC236}">
              <a16:creationId xmlns:a16="http://schemas.microsoft.com/office/drawing/2014/main" id="{00000000-0008-0000-0400-00003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5" name="Text Box 17">
          <a:extLst>
            <a:ext uri="{FF2B5EF4-FFF2-40B4-BE49-F238E27FC236}">
              <a16:creationId xmlns:a16="http://schemas.microsoft.com/office/drawing/2014/main" id="{00000000-0008-0000-0400-000035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6" name="Text Box 18">
          <a:extLst>
            <a:ext uri="{FF2B5EF4-FFF2-40B4-BE49-F238E27FC236}">
              <a16:creationId xmlns:a16="http://schemas.microsoft.com/office/drawing/2014/main" id="{00000000-0008-0000-0400-000036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61</xdr:row>
      <xdr:rowOff>170392</xdr:rowOff>
    </xdr:from>
    <xdr:ext cx="95250" cy="213632"/>
    <xdr:sp macro="" textlink="">
      <xdr:nvSpPr>
        <xdr:cNvPr id="3127" name="Text Box 15">
          <a:extLst>
            <a:ext uri="{FF2B5EF4-FFF2-40B4-BE49-F238E27FC236}">
              <a16:creationId xmlns:a16="http://schemas.microsoft.com/office/drawing/2014/main" id="{00000000-0008-0000-0400-000037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28" name="Text Box 16">
          <a:extLst>
            <a:ext uri="{FF2B5EF4-FFF2-40B4-BE49-F238E27FC236}">
              <a16:creationId xmlns:a16="http://schemas.microsoft.com/office/drawing/2014/main" id="{00000000-0008-0000-0400-00003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29" name="Text Box 17">
          <a:extLst>
            <a:ext uri="{FF2B5EF4-FFF2-40B4-BE49-F238E27FC236}">
              <a16:creationId xmlns:a16="http://schemas.microsoft.com/office/drawing/2014/main" id="{00000000-0008-0000-0400-00003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30" name="Text Box 18">
          <a:extLst>
            <a:ext uri="{FF2B5EF4-FFF2-40B4-BE49-F238E27FC236}">
              <a16:creationId xmlns:a16="http://schemas.microsoft.com/office/drawing/2014/main" id="{00000000-0008-0000-0400-00003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31" name="Text Box 19">
          <a:extLst>
            <a:ext uri="{FF2B5EF4-FFF2-40B4-BE49-F238E27FC236}">
              <a16:creationId xmlns:a16="http://schemas.microsoft.com/office/drawing/2014/main" id="{00000000-0008-0000-0400-00003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2" name="Text Box 16">
          <a:extLst>
            <a:ext uri="{FF2B5EF4-FFF2-40B4-BE49-F238E27FC236}">
              <a16:creationId xmlns:a16="http://schemas.microsoft.com/office/drawing/2014/main" id="{00000000-0008-0000-0400-00003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3" name="Text Box 17">
          <a:extLst>
            <a:ext uri="{FF2B5EF4-FFF2-40B4-BE49-F238E27FC236}">
              <a16:creationId xmlns:a16="http://schemas.microsoft.com/office/drawing/2014/main" id="{00000000-0008-0000-0400-00003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4" name="Text Box 18">
          <a:extLst>
            <a:ext uri="{FF2B5EF4-FFF2-40B4-BE49-F238E27FC236}">
              <a16:creationId xmlns:a16="http://schemas.microsoft.com/office/drawing/2014/main" id="{00000000-0008-0000-0400-00003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5" name="Text Box 19">
          <a:extLst>
            <a:ext uri="{FF2B5EF4-FFF2-40B4-BE49-F238E27FC236}">
              <a16:creationId xmlns:a16="http://schemas.microsoft.com/office/drawing/2014/main" id="{00000000-0008-0000-0400-00003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6" name="Text Box 16">
          <a:extLst>
            <a:ext uri="{FF2B5EF4-FFF2-40B4-BE49-F238E27FC236}">
              <a16:creationId xmlns:a16="http://schemas.microsoft.com/office/drawing/2014/main" id="{00000000-0008-0000-0400-000040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7" name="Text Box 17">
          <a:extLst>
            <a:ext uri="{FF2B5EF4-FFF2-40B4-BE49-F238E27FC236}">
              <a16:creationId xmlns:a16="http://schemas.microsoft.com/office/drawing/2014/main" id="{00000000-0008-0000-0400-000041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8" name="Text Box 18">
          <a:extLst>
            <a:ext uri="{FF2B5EF4-FFF2-40B4-BE49-F238E27FC236}">
              <a16:creationId xmlns:a16="http://schemas.microsoft.com/office/drawing/2014/main" id="{00000000-0008-0000-0400-000042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9" name="Text Box 19">
          <a:extLst>
            <a:ext uri="{FF2B5EF4-FFF2-40B4-BE49-F238E27FC236}">
              <a16:creationId xmlns:a16="http://schemas.microsoft.com/office/drawing/2014/main" id="{00000000-0008-0000-0400-000043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3140" name="Text Box 15">
          <a:extLst>
            <a:ext uri="{FF2B5EF4-FFF2-40B4-BE49-F238E27FC236}">
              <a16:creationId xmlns:a16="http://schemas.microsoft.com/office/drawing/2014/main" id="{00000000-0008-0000-0400-000044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1" name="Text Box 16">
          <a:extLst>
            <a:ext uri="{FF2B5EF4-FFF2-40B4-BE49-F238E27FC236}">
              <a16:creationId xmlns:a16="http://schemas.microsoft.com/office/drawing/2014/main" id="{00000000-0008-0000-0400-00004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2" name="Text Box 17">
          <a:extLst>
            <a:ext uri="{FF2B5EF4-FFF2-40B4-BE49-F238E27FC236}">
              <a16:creationId xmlns:a16="http://schemas.microsoft.com/office/drawing/2014/main" id="{00000000-0008-0000-0400-00004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3" name="Text Box 18">
          <a:extLst>
            <a:ext uri="{FF2B5EF4-FFF2-40B4-BE49-F238E27FC236}">
              <a16:creationId xmlns:a16="http://schemas.microsoft.com/office/drawing/2014/main" id="{00000000-0008-0000-0400-00004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4" name="Text Box 19">
          <a:extLst>
            <a:ext uri="{FF2B5EF4-FFF2-40B4-BE49-F238E27FC236}">
              <a16:creationId xmlns:a16="http://schemas.microsoft.com/office/drawing/2014/main" id="{00000000-0008-0000-0400-00004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45" name="Text Box 16">
          <a:extLst>
            <a:ext uri="{FF2B5EF4-FFF2-40B4-BE49-F238E27FC236}">
              <a16:creationId xmlns:a16="http://schemas.microsoft.com/office/drawing/2014/main" id="{00000000-0008-0000-0400-00004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46" name="Text Box 17">
          <a:extLst>
            <a:ext uri="{FF2B5EF4-FFF2-40B4-BE49-F238E27FC236}">
              <a16:creationId xmlns:a16="http://schemas.microsoft.com/office/drawing/2014/main" id="{00000000-0008-0000-0400-00004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61</xdr:row>
      <xdr:rowOff>15875</xdr:rowOff>
    </xdr:from>
    <xdr:ext cx="95250" cy="171450"/>
    <xdr:sp macro="" textlink="">
      <xdr:nvSpPr>
        <xdr:cNvPr id="3147" name="Text Box 18">
          <a:extLst>
            <a:ext uri="{FF2B5EF4-FFF2-40B4-BE49-F238E27FC236}">
              <a16:creationId xmlns:a16="http://schemas.microsoft.com/office/drawing/2014/main" id="{00000000-0008-0000-0400-00004B0C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48" name="Text Box 16">
          <a:extLst>
            <a:ext uri="{FF2B5EF4-FFF2-40B4-BE49-F238E27FC236}">
              <a16:creationId xmlns:a16="http://schemas.microsoft.com/office/drawing/2014/main" id="{00000000-0008-0000-0400-00004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49" name="Text Box 17">
          <a:extLst>
            <a:ext uri="{FF2B5EF4-FFF2-40B4-BE49-F238E27FC236}">
              <a16:creationId xmlns:a16="http://schemas.microsoft.com/office/drawing/2014/main" id="{00000000-0008-0000-0400-00004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50" name="Text Box 18">
          <a:extLst>
            <a:ext uri="{FF2B5EF4-FFF2-40B4-BE49-F238E27FC236}">
              <a16:creationId xmlns:a16="http://schemas.microsoft.com/office/drawing/2014/main" id="{00000000-0008-0000-0400-00004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51" name="Text Box 19">
          <a:extLst>
            <a:ext uri="{FF2B5EF4-FFF2-40B4-BE49-F238E27FC236}">
              <a16:creationId xmlns:a16="http://schemas.microsoft.com/office/drawing/2014/main" id="{00000000-0008-0000-0400-00004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52" name="Text Box 16">
          <a:extLst>
            <a:ext uri="{FF2B5EF4-FFF2-40B4-BE49-F238E27FC236}">
              <a16:creationId xmlns:a16="http://schemas.microsoft.com/office/drawing/2014/main" id="{00000000-0008-0000-0400-00005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61</xdr:row>
      <xdr:rowOff>170392</xdr:rowOff>
    </xdr:from>
    <xdr:ext cx="95250" cy="213632"/>
    <xdr:sp macro="" textlink="">
      <xdr:nvSpPr>
        <xdr:cNvPr id="3153" name="Text Box 15">
          <a:extLst>
            <a:ext uri="{FF2B5EF4-FFF2-40B4-BE49-F238E27FC236}">
              <a16:creationId xmlns:a16="http://schemas.microsoft.com/office/drawing/2014/main" id="{00000000-0008-0000-0400-000051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8496"/>
    <xdr:sp macro="" textlink="">
      <xdr:nvSpPr>
        <xdr:cNvPr id="3154" name="Text Box 15">
          <a:extLst>
            <a:ext uri="{FF2B5EF4-FFF2-40B4-BE49-F238E27FC236}">
              <a16:creationId xmlns:a16="http://schemas.microsoft.com/office/drawing/2014/main" id="{00000000-0008-0000-0400-0000520C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3155" name="Text Box 15">
          <a:extLst>
            <a:ext uri="{FF2B5EF4-FFF2-40B4-BE49-F238E27FC236}">
              <a16:creationId xmlns:a16="http://schemas.microsoft.com/office/drawing/2014/main" id="{00000000-0008-0000-0400-000053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504825</xdr:rowOff>
    </xdr:from>
    <xdr:ext cx="95250" cy="442269"/>
    <xdr:sp macro="" textlink="">
      <xdr:nvSpPr>
        <xdr:cNvPr id="3156" name="Text Box 15">
          <a:extLst>
            <a:ext uri="{FF2B5EF4-FFF2-40B4-BE49-F238E27FC236}">
              <a16:creationId xmlns:a16="http://schemas.microsoft.com/office/drawing/2014/main" id="{00000000-0008-0000-0400-000054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213632"/>
    <xdr:sp macro="" textlink="">
      <xdr:nvSpPr>
        <xdr:cNvPr id="3157" name="Text Box 15">
          <a:extLst>
            <a:ext uri="{FF2B5EF4-FFF2-40B4-BE49-F238E27FC236}">
              <a16:creationId xmlns:a16="http://schemas.microsoft.com/office/drawing/2014/main" id="{00000000-0008-0000-0400-000055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331"/>
    <xdr:sp macro="" textlink="">
      <xdr:nvSpPr>
        <xdr:cNvPr id="3158" name="Text Box 15">
          <a:extLst>
            <a:ext uri="{FF2B5EF4-FFF2-40B4-BE49-F238E27FC236}">
              <a16:creationId xmlns:a16="http://schemas.microsoft.com/office/drawing/2014/main" id="{00000000-0008-0000-0400-000056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61</xdr:row>
      <xdr:rowOff>170392</xdr:rowOff>
    </xdr:from>
    <xdr:ext cx="95250" cy="213632"/>
    <xdr:sp macro="" textlink="">
      <xdr:nvSpPr>
        <xdr:cNvPr id="3159" name="Text Box 15">
          <a:extLst>
            <a:ext uri="{FF2B5EF4-FFF2-40B4-BE49-F238E27FC236}">
              <a16:creationId xmlns:a16="http://schemas.microsoft.com/office/drawing/2014/main" id="{00000000-0008-0000-0400-0000570C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0" name="Text Box 16">
          <a:extLst>
            <a:ext uri="{FF2B5EF4-FFF2-40B4-BE49-F238E27FC236}">
              <a16:creationId xmlns:a16="http://schemas.microsoft.com/office/drawing/2014/main" id="{00000000-0008-0000-0400-00005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1" name="Text Box 17">
          <a:extLst>
            <a:ext uri="{FF2B5EF4-FFF2-40B4-BE49-F238E27FC236}">
              <a16:creationId xmlns:a16="http://schemas.microsoft.com/office/drawing/2014/main" id="{00000000-0008-0000-0400-00005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2" name="Text Box 18">
          <a:extLst>
            <a:ext uri="{FF2B5EF4-FFF2-40B4-BE49-F238E27FC236}">
              <a16:creationId xmlns:a16="http://schemas.microsoft.com/office/drawing/2014/main" id="{00000000-0008-0000-0400-00005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3" name="Text Box 19">
          <a:extLst>
            <a:ext uri="{FF2B5EF4-FFF2-40B4-BE49-F238E27FC236}">
              <a16:creationId xmlns:a16="http://schemas.microsoft.com/office/drawing/2014/main" id="{00000000-0008-0000-0400-00005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4" name="Text Box 16">
          <a:extLst>
            <a:ext uri="{FF2B5EF4-FFF2-40B4-BE49-F238E27FC236}">
              <a16:creationId xmlns:a16="http://schemas.microsoft.com/office/drawing/2014/main" id="{00000000-0008-0000-0400-00005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5" name="Text Box 17">
          <a:extLst>
            <a:ext uri="{FF2B5EF4-FFF2-40B4-BE49-F238E27FC236}">
              <a16:creationId xmlns:a16="http://schemas.microsoft.com/office/drawing/2014/main" id="{00000000-0008-0000-0400-00005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6" name="Text Box 18">
          <a:extLst>
            <a:ext uri="{FF2B5EF4-FFF2-40B4-BE49-F238E27FC236}">
              <a16:creationId xmlns:a16="http://schemas.microsoft.com/office/drawing/2014/main" id="{00000000-0008-0000-0400-00005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7" name="Text Box 19">
          <a:extLst>
            <a:ext uri="{FF2B5EF4-FFF2-40B4-BE49-F238E27FC236}">
              <a16:creationId xmlns:a16="http://schemas.microsoft.com/office/drawing/2014/main" id="{00000000-0008-0000-0400-00005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68" name="Text Box 16">
          <a:extLst>
            <a:ext uri="{FF2B5EF4-FFF2-40B4-BE49-F238E27FC236}">
              <a16:creationId xmlns:a16="http://schemas.microsoft.com/office/drawing/2014/main" id="{00000000-0008-0000-0400-000060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69" name="Text Box 17">
          <a:extLst>
            <a:ext uri="{FF2B5EF4-FFF2-40B4-BE49-F238E27FC236}">
              <a16:creationId xmlns:a16="http://schemas.microsoft.com/office/drawing/2014/main" id="{00000000-0008-0000-0400-00006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70" name="Text Box 18">
          <a:extLst>
            <a:ext uri="{FF2B5EF4-FFF2-40B4-BE49-F238E27FC236}">
              <a16:creationId xmlns:a16="http://schemas.microsoft.com/office/drawing/2014/main" id="{00000000-0008-0000-0400-00006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71" name="Text Box 19">
          <a:extLst>
            <a:ext uri="{FF2B5EF4-FFF2-40B4-BE49-F238E27FC236}">
              <a16:creationId xmlns:a16="http://schemas.microsoft.com/office/drawing/2014/main" id="{00000000-0008-0000-0400-00006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63</xdr:row>
      <xdr:rowOff>504825</xdr:rowOff>
    </xdr:from>
    <xdr:ext cx="95250" cy="444014"/>
    <xdr:sp macro="" textlink="">
      <xdr:nvSpPr>
        <xdr:cNvPr id="3172" name="Text Box 15">
          <a:extLst>
            <a:ext uri="{FF2B5EF4-FFF2-40B4-BE49-F238E27FC236}">
              <a16:creationId xmlns:a16="http://schemas.microsoft.com/office/drawing/2014/main" id="{00000000-0008-0000-0400-000064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3" name="Text Box 16">
          <a:extLst>
            <a:ext uri="{FF2B5EF4-FFF2-40B4-BE49-F238E27FC236}">
              <a16:creationId xmlns:a16="http://schemas.microsoft.com/office/drawing/2014/main" id="{00000000-0008-0000-0400-00006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4" name="Text Box 17">
          <a:extLst>
            <a:ext uri="{FF2B5EF4-FFF2-40B4-BE49-F238E27FC236}">
              <a16:creationId xmlns:a16="http://schemas.microsoft.com/office/drawing/2014/main" id="{00000000-0008-0000-0400-00006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5" name="Text Box 18">
          <a:extLst>
            <a:ext uri="{FF2B5EF4-FFF2-40B4-BE49-F238E27FC236}">
              <a16:creationId xmlns:a16="http://schemas.microsoft.com/office/drawing/2014/main" id="{00000000-0008-0000-0400-00006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6" name="Text Box 19">
          <a:extLst>
            <a:ext uri="{FF2B5EF4-FFF2-40B4-BE49-F238E27FC236}">
              <a16:creationId xmlns:a16="http://schemas.microsoft.com/office/drawing/2014/main" id="{00000000-0008-0000-0400-00006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77" name="Text Box 16">
          <a:extLst>
            <a:ext uri="{FF2B5EF4-FFF2-40B4-BE49-F238E27FC236}">
              <a16:creationId xmlns:a16="http://schemas.microsoft.com/office/drawing/2014/main" id="{00000000-0008-0000-0400-00006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78" name="Text Box 17">
          <a:extLst>
            <a:ext uri="{FF2B5EF4-FFF2-40B4-BE49-F238E27FC236}">
              <a16:creationId xmlns:a16="http://schemas.microsoft.com/office/drawing/2014/main" id="{00000000-0008-0000-0400-00006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79" name="Text Box 18">
          <a:extLst>
            <a:ext uri="{FF2B5EF4-FFF2-40B4-BE49-F238E27FC236}">
              <a16:creationId xmlns:a16="http://schemas.microsoft.com/office/drawing/2014/main" id="{00000000-0008-0000-0400-00006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0" name="Text Box 16">
          <a:extLst>
            <a:ext uri="{FF2B5EF4-FFF2-40B4-BE49-F238E27FC236}">
              <a16:creationId xmlns:a16="http://schemas.microsoft.com/office/drawing/2014/main" id="{00000000-0008-0000-0400-00006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1" name="Text Box 17">
          <a:extLst>
            <a:ext uri="{FF2B5EF4-FFF2-40B4-BE49-F238E27FC236}">
              <a16:creationId xmlns:a16="http://schemas.microsoft.com/office/drawing/2014/main" id="{00000000-0008-0000-0400-00006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2" name="Text Box 18">
          <a:extLst>
            <a:ext uri="{FF2B5EF4-FFF2-40B4-BE49-F238E27FC236}">
              <a16:creationId xmlns:a16="http://schemas.microsoft.com/office/drawing/2014/main" id="{00000000-0008-0000-0400-00006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3" name="Text Box 19">
          <a:extLst>
            <a:ext uri="{FF2B5EF4-FFF2-40B4-BE49-F238E27FC236}">
              <a16:creationId xmlns:a16="http://schemas.microsoft.com/office/drawing/2014/main" id="{00000000-0008-0000-0400-00006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4" name="Text Box 16">
          <a:extLst>
            <a:ext uri="{FF2B5EF4-FFF2-40B4-BE49-F238E27FC236}">
              <a16:creationId xmlns:a16="http://schemas.microsoft.com/office/drawing/2014/main" id="{00000000-0008-0000-0400-00007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5" name="Text Box 17">
          <a:extLst>
            <a:ext uri="{FF2B5EF4-FFF2-40B4-BE49-F238E27FC236}">
              <a16:creationId xmlns:a16="http://schemas.microsoft.com/office/drawing/2014/main" id="{00000000-0008-0000-0400-00007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6" name="Text Box 18">
          <a:extLst>
            <a:ext uri="{FF2B5EF4-FFF2-40B4-BE49-F238E27FC236}">
              <a16:creationId xmlns:a16="http://schemas.microsoft.com/office/drawing/2014/main" id="{00000000-0008-0000-0400-00007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7" name="Text Box 19">
          <a:extLst>
            <a:ext uri="{FF2B5EF4-FFF2-40B4-BE49-F238E27FC236}">
              <a16:creationId xmlns:a16="http://schemas.microsoft.com/office/drawing/2014/main" id="{00000000-0008-0000-0400-00007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56743"/>
    <xdr:sp macro="" textlink="">
      <xdr:nvSpPr>
        <xdr:cNvPr id="3188" name="Text Box 15">
          <a:extLst>
            <a:ext uri="{FF2B5EF4-FFF2-40B4-BE49-F238E27FC236}">
              <a16:creationId xmlns:a16="http://schemas.microsoft.com/office/drawing/2014/main" id="{00000000-0008-0000-0400-000074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3189" name="Text Box 15">
          <a:extLst>
            <a:ext uri="{FF2B5EF4-FFF2-40B4-BE49-F238E27FC236}">
              <a16:creationId xmlns:a16="http://schemas.microsoft.com/office/drawing/2014/main" id="{00000000-0008-0000-0400-000075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504825</xdr:rowOff>
    </xdr:from>
    <xdr:ext cx="95250" cy="442269"/>
    <xdr:sp macro="" textlink="">
      <xdr:nvSpPr>
        <xdr:cNvPr id="3190" name="Text Box 15">
          <a:extLst>
            <a:ext uri="{FF2B5EF4-FFF2-40B4-BE49-F238E27FC236}">
              <a16:creationId xmlns:a16="http://schemas.microsoft.com/office/drawing/2014/main" id="{00000000-0008-0000-0400-000076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213632"/>
    <xdr:sp macro="" textlink="">
      <xdr:nvSpPr>
        <xdr:cNvPr id="3191" name="Text Box 15">
          <a:extLst>
            <a:ext uri="{FF2B5EF4-FFF2-40B4-BE49-F238E27FC236}">
              <a16:creationId xmlns:a16="http://schemas.microsoft.com/office/drawing/2014/main" id="{00000000-0008-0000-0400-000077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331"/>
    <xdr:sp macro="" textlink="">
      <xdr:nvSpPr>
        <xdr:cNvPr id="3192" name="Text Box 15">
          <a:extLst>
            <a:ext uri="{FF2B5EF4-FFF2-40B4-BE49-F238E27FC236}">
              <a16:creationId xmlns:a16="http://schemas.microsoft.com/office/drawing/2014/main" id="{00000000-0008-0000-0400-000078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213632"/>
    <xdr:sp macro="" textlink="">
      <xdr:nvSpPr>
        <xdr:cNvPr id="3193" name="Text Box 15">
          <a:extLst>
            <a:ext uri="{FF2B5EF4-FFF2-40B4-BE49-F238E27FC236}">
              <a16:creationId xmlns:a16="http://schemas.microsoft.com/office/drawing/2014/main" id="{00000000-0008-0000-0400-000079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4" name="Text Box 16">
          <a:extLst>
            <a:ext uri="{FF2B5EF4-FFF2-40B4-BE49-F238E27FC236}">
              <a16:creationId xmlns:a16="http://schemas.microsoft.com/office/drawing/2014/main" id="{00000000-0008-0000-0400-00007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5" name="Text Box 17">
          <a:extLst>
            <a:ext uri="{FF2B5EF4-FFF2-40B4-BE49-F238E27FC236}">
              <a16:creationId xmlns:a16="http://schemas.microsoft.com/office/drawing/2014/main" id="{00000000-0008-0000-0400-00007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6" name="Text Box 18">
          <a:extLst>
            <a:ext uri="{FF2B5EF4-FFF2-40B4-BE49-F238E27FC236}">
              <a16:creationId xmlns:a16="http://schemas.microsoft.com/office/drawing/2014/main" id="{00000000-0008-0000-0400-00007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7" name="Text Box 19">
          <a:extLst>
            <a:ext uri="{FF2B5EF4-FFF2-40B4-BE49-F238E27FC236}">
              <a16:creationId xmlns:a16="http://schemas.microsoft.com/office/drawing/2014/main" id="{00000000-0008-0000-0400-00007D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98" name="Text Box 16">
          <a:extLst>
            <a:ext uri="{FF2B5EF4-FFF2-40B4-BE49-F238E27FC236}">
              <a16:creationId xmlns:a16="http://schemas.microsoft.com/office/drawing/2014/main" id="{00000000-0008-0000-0400-00007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99" name="Text Box 17">
          <a:extLst>
            <a:ext uri="{FF2B5EF4-FFF2-40B4-BE49-F238E27FC236}">
              <a16:creationId xmlns:a16="http://schemas.microsoft.com/office/drawing/2014/main" id="{00000000-0008-0000-0400-00007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00" name="Text Box 18">
          <a:extLst>
            <a:ext uri="{FF2B5EF4-FFF2-40B4-BE49-F238E27FC236}">
              <a16:creationId xmlns:a16="http://schemas.microsoft.com/office/drawing/2014/main" id="{00000000-0008-0000-0400-00008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01" name="Text Box 19">
          <a:extLst>
            <a:ext uri="{FF2B5EF4-FFF2-40B4-BE49-F238E27FC236}">
              <a16:creationId xmlns:a16="http://schemas.microsoft.com/office/drawing/2014/main" id="{00000000-0008-0000-0400-000081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2" name="Text Box 16">
          <a:extLst>
            <a:ext uri="{FF2B5EF4-FFF2-40B4-BE49-F238E27FC236}">
              <a16:creationId xmlns:a16="http://schemas.microsoft.com/office/drawing/2014/main" id="{00000000-0008-0000-0400-00008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3" name="Text Box 17">
          <a:extLst>
            <a:ext uri="{FF2B5EF4-FFF2-40B4-BE49-F238E27FC236}">
              <a16:creationId xmlns:a16="http://schemas.microsoft.com/office/drawing/2014/main" id="{00000000-0008-0000-0400-00008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4" name="Text Box 18">
          <a:extLst>
            <a:ext uri="{FF2B5EF4-FFF2-40B4-BE49-F238E27FC236}">
              <a16:creationId xmlns:a16="http://schemas.microsoft.com/office/drawing/2014/main" id="{00000000-0008-0000-0400-00008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5" name="Text Box 19">
          <a:extLst>
            <a:ext uri="{FF2B5EF4-FFF2-40B4-BE49-F238E27FC236}">
              <a16:creationId xmlns:a16="http://schemas.microsoft.com/office/drawing/2014/main" id="{00000000-0008-0000-0400-000085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63</xdr:row>
      <xdr:rowOff>504825</xdr:rowOff>
    </xdr:from>
    <xdr:ext cx="95250" cy="444014"/>
    <xdr:sp macro="" textlink="">
      <xdr:nvSpPr>
        <xdr:cNvPr id="3206" name="Text Box 15">
          <a:extLst>
            <a:ext uri="{FF2B5EF4-FFF2-40B4-BE49-F238E27FC236}">
              <a16:creationId xmlns:a16="http://schemas.microsoft.com/office/drawing/2014/main" id="{00000000-0008-0000-0400-000086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07" name="Text Box 16">
          <a:extLst>
            <a:ext uri="{FF2B5EF4-FFF2-40B4-BE49-F238E27FC236}">
              <a16:creationId xmlns:a16="http://schemas.microsoft.com/office/drawing/2014/main" id="{00000000-0008-0000-0400-00008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08" name="Text Box 17">
          <a:extLst>
            <a:ext uri="{FF2B5EF4-FFF2-40B4-BE49-F238E27FC236}">
              <a16:creationId xmlns:a16="http://schemas.microsoft.com/office/drawing/2014/main" id="{00000000-0008-0000-0400-00008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09" name="Text Box 18">
          <a:extLst>
            <a:ext uri="{FF2B5EF4-FFF2-40B4-BE49-F238E27FC236}">
              <a16:creationId xmlns:a16="http://schemas.microsoft.com/office/drawing/2014/main" id="{00000000-0008-0000-0400-00008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10" name="Text Box 19">
          <a:extLst>
            <a:ext uri="{FF2B5EF4-FFF2-40B4-BE49-F238E27FC236}">
              <a16:creationId xmlns:a16="http://schemas.microsoft.com/office/drawing/2014/main" id="{00000000-0008-0000-0400-00008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63</xdr:row>
      <xdr:rowOff>504825</xdr:rowOff>
    </xdr:from>
    <xdr:ext cx="95250" cy="442269"/>
    <xdr:sp macro="" textlink="">
      <xdr:nvSpPr>
        <xdr:cNvPr id="3211" name="Text Box 15">
          <a:extLst>
            <a:ext uri="{FF2B5EF4-FFF2-40B4-BE49-F238E27FC236}">
              <a16:creationId xmlns:a16="http://schemas.microsoft.com/office/drawing/2014/main" id="{00000000-0008-0000-0400-00008B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12" name="Text Box 16">
          <a:extLst>
            <a:ext uri="{FF2B5EF4-FFF2-40B4-BE49-F238E27FC236}">
              <a16:creationId xmlns:a16="http://schemas.microsoft.com/office/drawing/2014/main" id="{00000000-0008-0000-0400-00008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13" name="Text Box 17">
          <a:extLst>
            <a:ext uri="{FF2B5EF4-FFF2-40B4-BE49-F238E27FC236}">
              <a16:creationId xmlns:a16="http://schemas.microsoft.com/office/drawing/2014/main" id="{00000000-0008-0000-0400-00008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14" name="Text Box 18">
          <a:extLst>
            <a:ext uri="{FF2B5EF4-FFF2-40B4-BE49-F238E27FC236}">
              <a16:creationId xmlns:a16="http://schemas.microsoft.com/office/drawing/2014/main" id="{00000000-0008-0000-0400-00008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5" name="Text Box 16">
          <a:extLst>
            <a:ext uri="{FF2B5EF4-FFF2-40B4-BE49-F238E27FC236}">
              <a16:creationId xmlns:a16="http://schemas.microsoft.com/office/drawing/2014/main" id="{00000000-0008-0000-0400-00008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6" name="Text Box 17">
          <a:extLst>
            <a:ext uri="{FF2B5EF4-FFF2-40B4-BE49-F238E27FC236}">
              <a16:creationId xmlns:a16="http://schemas.microsoft.com/office/drawing/2014/main" id="{00000000-0008-0000-0400-00009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7" name="Text Box 18">
          <a:extLst>
            <a:ext uri="{FF2B5EF4-FFF2-40B4-BE49-F238E27FC236}">
              <a16:creationId xmlns:a16="http://schemas.microsoft.com/office/drawing/2014/main" id="{00000000-0008-0000-0400-00009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8" name="Text Box 19">
          <a:extLst>
            <a:ext uri="{FF2B5EF4-FFF2-40B4-BE49-F238E27FC236}">
              <a16:creationId xmlns:a16="http://schemas.microsoft.com/office/drawing/2014/main" id="{00000000-0008-0000-0400-00009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9" name="Text Box 16">
          <a:extLst>
            <a:ext uri="{FF2B5EF4-FFF2-40B4-BE49-F238E27FC236}">
              <a16:creationId xmlns:a16="http://schemas.microsoft.com/office/drawing/2014/main" id="{00000000-0008-0000-0400-00009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20" name="Text Box 17">
          <a:extLst>
            <a:ext uri="{FF2B5EF4-FFF2-40B4-BE49-F238E27FC236}">
              <a16:creationId xmlns:a16="http://schemas.microsoft.com/office/drawing/2014/main" id="{00000000-0008-0000-0400-00009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21" name="Text Box 18">
          <a:extLst>
            <a:ext uri="{FF2B5EF4-FFF2-40B4-BE49-F238E27FC236}">
              <a16:creationId xmlns:a16="http://schemas.microsoft.com/office/drawing/2014/main" id="{00000000-0008-0000-0400-000095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65</xdr:row>
      <xdr:rowOff>170392</xdr:rowOff>
    </xdr:from>
    <xdr:ext cx="95250" cy="213632"/>
    <xdr:sp macro="" textlink="">
      <xdr:nvSpPr>
        <xdr:cNvPr id="3222" name="Text Box 15">
          <a:extLst>
            <a:ext uri="{FF2B5EF4-FFF2-40B4-BE49-F238E27FC236}">
              <a16:creationId xmlns:a16="http://schemas.microsoft.com/office/drawing/2014/main" id="{00000000-0008-0000-0400-000096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3" name="Text Box 16">
          <a:extLst>
            <a:ext uri="{FF2B5EF4-FFF2-40B4-BE49-F238E27FC236}">
              <a16:creationId xmlns:a16="http://schemas.microsoft.com/office/drawing/2014/main" id="{00000000-0008-0000-0400-00009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4" name="Text Box 17">
          <a:extLst>
            <a:ext uri="{FF2B5EF4-FFF2-40B4-BE49-F238E27FC236}">
              <a16:creationId xmlns:a16="http://schemas.microsoft.com/office/drawing/2014/main" id="{00000000-0008-0000-0400-00009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5" name="Text Box 18">
          <a:extLst>
            <a:ext uri="{FF2B5EF4-FFF2-40B4-BE49-F238E27FC236}">
              <a16:creationId xmlns:a16="http://schemas.microsoft.com/office/drawing/2014/main" id="{00000000-0008-0000-0400-00009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6" name="Text Box 19">
          <a:extLst>
            <a:ext uri="{FF2B5EF4-FFF2-40B4-BE49-F238E27FC236}">
              <a16:creationId xmlns:a16="http://schemas.microsoft.com/office/drawing/2014/main" id="{00000000-0008-0000-0400-00009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27" name="Text Box 16">
          <a:extLst>
            <a:ext uri="{FF2B5EF4-FFF2-40B4-BE49-F238E27FC236}">
              <a16:creationId xmlns:a16="http://schemas.microsoft.com/office/drawing/2014/main" id="{00000000-0008-0000-0400-00009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28" name="Text Box 17">
          <a:extLst>
            <a:ext uri="{FF2B5EF4-FFF2-40B4-BE49-F238E27FC236}">
              <a16:creationId xmlns:a16="http://schemas.microsoft.com/office/drawing/2014/main" id="{00000000-0008-0000-0400-00009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29" name="Text Box 18">
          <a:extLst>
            <a:ext uri="{FF2B5EF4-FFF2-40B4-BE49-F238E27FC236}">
              <a16:creationId xmlns:a16="http://schemas.microsoft.com/office/drawing/2014/main" id="{00000000-0008-0000-0400-00009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30" name="Text Box 19">
          <a:extLst>
            <a:ext uri="{FF2B5EF4-FFF2-40B4-BE49-F238E27FC236}">
              <a16:creationId xmlns:a16="http://schemas.microsoft.com/office/drawing/2014/main" id="{00000000-0008-0000-0400-00009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1" name="Text Box 16">
          <a:extLst>
            <a:ext uri="{FF2B5EF4-FFF2-40B4-BE49-F238E27FC236}">
              <a16:creationId xmlns:a16="http://schemas.microsoft.com/office/drawing/2014/main" id="{00000000-0008-0000-0400-00009F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2" name="Text Box 17">
          <a:extLst>
            <a:ext uri="{FF2B5EF4-FFF2-40B4-BE49-F238E27FC236}">
              <a16:creationId xmlns:a16="http://schemas.microsoft.com/office/drawing/2014/main" id="{00000000-0008-0000-0400-0000A0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3" name="Text Box 18">
          <a:extLst>
            <a:ext uri="{FF2B5EF4-FFF2-40B4-BE49-F238E27FC236}">
              <a16:creationId xmlns:a16="http://schemas.microsoft.com/office/drawing/2014/main" id="{00000000-0008-0000-0400-0000A1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4" name="Text Box 19">
          <a:extLst>
            <a:ext uri="{FF2B5EF4-FFF2-40B4-BE49-F238E27FC236}">
              <a16:creationId xmlns:a16="http://schemas.microsoft.com/office/drawing/2014/main" id="{00000000-0008-0000-0400-0000A2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63</xdr:row>
      <xdr:rowOff>504825</xdr:rowOff>
    </xdr:from>
    <xdr:ext cx="95250" cy="444014"/>
    <xdr:sp macro="" textlink="">
      <xdr:nvSpPr>
        <xdr:cNvPr id="3235" name="Text Box 15">
          <a:extLst>
            <a:ext uri="{FF2B5EF4-FFF2-40B4-BE49-F238E27FC236}">
              <a16:creationId xmlns:a16="http://schemas.microsoft.com/office/drawing/2014/main" id="{00000000-0008-0000-0400-0000A3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6" name="Text Box 16">
          <a:extLst>
            <a:ext uri="{FF2B5EF4-FFF2-40B4-BE49-F238E27FC236}">
              <a16:creationId xmlns:a16="http://schemas.microsoft.com/office/drawing/2014/main" id="{00000000-0008-0000-0400-0000A4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7" name="Text Box 17">
          <a:extLst>
            <a:ext uri="{FF2B5EF4-FFF2-40B4-BE49-F238E27FC236}">
              <a16:creationId xmlns:a16="http://schemas.microsoft.com/office/drawing/2014/main" id="{00000000-0008-0000-0400-0000A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8" name="Text Box 18">
          <a:extLst>
            <a:ext uri="{FF2B5EF4-FFF2-40B4-BE49-F238E27FC236}">
              <a16:creationId xmlns:a16="http://schemas.microsoft.com/office/drawing/2014/main" id="{00000000-0008-0000-0400-0000A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9" name="Text Box 19">
          <a:extLst>
            <a:ext uri="{FF2B5EF4-FFF2-40B4-BE49-F238E27FC236}">
              <a16:creationId xmlns:a16="http://schemas.microsoft.com/office/drawing/2014/main" id="{00000000-0008-0000-0400-0000A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40" name="Text Box 16">
          <a:extLst>
            <a:ext uri="{FF2B5EF4-FFF2-40B4-BE49-F238E27FC236}">
              <a16:creationId xmlns:a16="http://schemas.microsoft.com/office/drawing/2014/main" id="{00000000-0008-0000-0400-0000A8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41" name="Text Box 17">
          <a:extLst>
            <a:ext uri="{FF2B5EF4-FFF2-40B4-BE49-F238E27FC236}">
              <a16:creationId xmlns:a16="http://schemas.microsoft.com/office/drawing/2014/main" id="{00000000-0008-0000-0400-0000A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65</xdr:row>
      <xdr:rowOff>15875</xdr:rowOff>
    </xdr:from>
    <xdr:ext cx="95250" cy="171450"/>
    <xdr:sp macro="" textlink="">
      <xdr:nvSpPr>
        <xdr:cNvPr id="3242" name="Text Box 18">
          <a:extLst>
            <a:ext uri="{FF2B5EF4-FFF2-40B4-BE49-F238E27FC236}">
              <a16:creationId xmlns:a16="http://schemas.microsoft.com/office/drawing/2014/main" id="{00000000-0008-0000-0400-0000AA0C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3" name="Text Box 16">
          <a:extLst>
            <a:ext uri="{FF2B5EF4-FFF2-40B4-BE49-F238E27FC236}">
              <a16:creationId xmlns:a16="http://schemas.microsoft.com/office/drawing/2014/main" id="{00000000-0008-0000-0400-0000AB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4" name="Text Box 17">
          <a:extLst>
            <a:ext uri="{FF2B5EF4-FFF2-40B4-BE49-F238E27FC236}">
              <a16:creationId xmlns:a16="http://schemas.microsoft.com/office/drawing/2014/main" id="{00000000-0008-0000-0400-0000A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5" name="Text Box 18">
          <a:extLst>
            <a:ext uri="{FF2B5EF4-FFF2-40B4-BE49-F238E27FC236}">
              <a16:creationId xmlns:a16="http://schemas.microsoft.com/office/drawing/2014/main" id="{00000000-0008-0000-0400-0000A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6" name="Text Box 19">
          <a:extLst>
            <a:ext uri="{FF2B5EF4-FFF2-40B4-BE49-F238E27FC236}">
              <a16:creationId xmlns:a16="http://schemas.microsoft.com/office/drawing/2014/main" id="{00000000-0008-0000-0400-0000A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7" name="Text Box 16">
          <a:extLst>
            <a:ext uri="{FF2B5EF4-FFF2-40B4-BE49-F238E27FC236}">
              <a16:creationId xmlns:a16="http://schemas.microsoft.com/office/drawing/2014/main" id="{00000000-0008-0000-0400-0000A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65</xdr:row>
      <xdr:rowOff>170392</xdr:rowOff>
    </xdr:from>
    <xdr:ext cx="95250" cy="213632"/>
    <xdr:sp macro="" textlink="">
      <xdr:nvSpPr>
        <xdr:cNvPr id="3248" name="Text Box 15">
          <a:extLst>
            <a:ext uri="{FF2B5EF4-FFF2-40B4-BE49-F238E27FC236}">
              <a16:creationId xmlns:a16="http://schemas.microsoft.com/office/drawing/2014/main" id="{00000000-0008-0000-0400-0000B0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8496"/>
    <xdr:sp macro="" textlink="">
      <xdr:nvSpPr>
        <xdr:cNvPr id="3249" name="Text Box 15">
          <a:extLst>
            <a:ext uri="{FF2B5EF4-FFF2-40B4-BE49-F238E27FC236}">
              <a16:creationId xmlns:a16="http://schemas.microsoft.com/office/drawing/2014/main" id="{00000000-0008-0000-0400-0000B10C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3250" name="Text Box 15">
          <a:extLst>
            <a:ext uri="{FF2B5EF4-FFF2-40B4-BE49-F238E27FC236}">
              <a16:creationId xmlns:a16="http://schemas.microsoft.com/office/drawing/2014/main" id="{00000000-0008-0000-0400-0000B2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504825</xdr:rowOff>
    </xdr:from>
    <xdr:ext cx="95250" cy="442269"/>
    <xdr:sp macro="" textlink="">
      <xdr:nvSpPr>
        <xdr:cNvPr id="3251" name="Text Box 15">
          <a:extLst>
            <a:ext uri="{FF2B5EF4-FFF2-40B4-BE49-F238E27FC236}">
              <a16:creationId xmlns:a16="http://schemas.microsoft.com/office/drawing/2014/main" id="{00000000-0008-0000-0400-0000B3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213632"/>
    <xdr:sp macro="" textlink="">
      <xdr:nvSpPr>
        <xdr:cNvPr id="3252" name="Text Box 15">
          <a:extLst>
            <a:ext uri="{FF2B5EF4-FFF2-40B4-BE49-F238E27FC236}">
              <a16:creationId xmlns:a16="http://schemas.microsoft.com/office/drawing/2014/main" id="{00000000-0008-0000-0400-0000B4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331"/>
    <xdr:sp macro="" textlink="">
      <xdr:nvSpPr>
        <xdr:cNvPr id="3253" name="Text Box 15">
          <a:extLst>
            <a:ext uri="{FF2B5EF4-FFF2-40B4-BE49-F238E27FC236}">
              <a16:creationId xmlns:a16="http://schemas.microsoft.com/office/drawing/2014/main" id="{00000000-0008-0000-0400-0000B5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65</xdr:row>
      <xdr:rowOff>170392</xdr:rowOff>
    </xdr:from>
    <xdr:ext cx="95250" cy="213632"/>
    <xdr:sp macro="" textlink="">
      <xdr:nvSpPr>
        <xdr:cNvPr id="3254" name="Text Box 15">
          <a:extLst>
            <a:ext uri="{FF2B5EF4-FFF2-40B4-BE49-F238E27FC236}">
              <a16:creationId xmlns:a16="http://schemas.microsoft.com/office/drawing/2014/main" id="{00000000-0008-0000-0400-0000B60C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5" name="Text Box 16">
          <a:extLst>
            <a:ext uri="{FF2B5EF4-FFF2-40B4-BE49-F238E27FC236}">
              <a16:creationId xmlns:a16="http://schemas.microsoft.com/office/drawing/2014/main" id="{00000000-0008-0000-0400-0000B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6" name="Text Box 17">
          <a:extLst>
            <a:ext uri="{FF2B5EF4-FFF2-40B4-BE49-F238E27FC236}">
              <a16:creationId xmlns:a16="http://schemas.microsoft.com/office/drawing/2014/main" id="{00000000-0008-0000-0400-0000B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7" name="Text Box 18">
          <a:extLst>
            <a:ext uri="{FF2B5EF4-FFF2-40B4-BE49-F238E27FC236}">
              <a16:creationId xmlns:a16="http://schemas.microsoft.com/office/drawing/2014/main" id="{00000000-0008-0000-0400-0000B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8" name="Text Box 19">
          <a:extLst>
            <a:ext uri="{FF2B5EF4-FFF2-40B4-BE49-F238E27FC236}">
              <a16:creationId xmlns:a16="http://schemas.microsoft.com/office/drawing/2014/main" id="{00000000-0008-0000-0400-0000B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59" name="Text Box 16">
          <a:extLst>
            <a:ext uri="{FF2B5EF4-FFF2-40B4-BE49-F238E27FC236}">
              <a16:creationId xmlns:a16="http://schemas.microsoft.com/office/drawing/2014/main" id="{00000000-0008-0000-0400-0000B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60" name="Text Box 17">
          <a:extLst>
            <a:ext uri="{FF2B5EF4-FFF2-40B4-BE49-F238E27FC236}">
              <a16:creationId xmlns:a16="http://schemas.microsoft.com/office/drawing/2014/main" id="{00000000-0008-0000-0400-0000B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61" name="Text Box 18">
          <a:extLst>
            <a:ext uri="{FF2B5EF4-FFF2-40B4-BE49-F238E27FC236}">
              <a16:creationId xmlns:a16="http://schemas.microsoft.com/office/drawing/2014/main" id="{00000000-0008-0000-0400-0000B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62" name="Text Box 19">
          <a:extLst>
            <a:ext uri="{FF2B5EF4-FFF2-40B4-BE49-F238E27FC236}">
              <a16:creationId xmlns:a16="http://schemas.microsoft.com/office/drawing/2014/main" id="{00000000-0008-0000-0400-0000B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3" name="Text Box 16">
          <a:extLst>
            <a:ext uri="{FF2B5EF4-FFF2-40B4-BE49-F238E27FC236}">
              <a16:creationId xmlns:a16="http://schemas.microsoft.com/office/drawing/2014/main" id="{00000000-0008-0000-0400-0000BF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4" name="Text Box 17">
          <a:extLst>
            <a:ext uri="{FF2B5EF4-FFF2-40B4-BE49-F238E27FC236}">
              <a16:creationId xmlns:a16="http://schemas.microsoft.com/office/drawing/2014/main" id="{00000000-0008-0000-0400-0000C0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5" name="Text Box 18">
          <a:extLst>
            <a:ext uri="{FF2B5EF4-FFF2-40B4-BE49-F238E27FC236}">
              <a16:creationId xmlns:a16="http://schemas.microsoft.com/office/drawing/2014/main" id="{00000000-0008-0000-0400-0000C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6" name="Text Box 19">
          <a:extLst>
            <a:ext uri="{FF2B5EF4-FFF2-40B4-BE49-F238E27FC236}">
              <a16:creationId xmlns:a16="http://schemas.microsoft.com/office/drawing/2014/main" id="{00000000-0008-0000-0400-0000C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3267" name="Text Box 15">
          <a:extLst>
            <a:ext uri="{FF2B5EF4-FFF2-40B4-BE49-F238E27FC236}">
              <a16:creationId xmlns:a16="http://schemas.microsoft.com/office/drawing/2014/main" id="{00000000-0008-0000-0400-0000C3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68" name="Text Box 16">
          <a:extLst>
            <a:ext uri="{FF2B5EF4-FFF2-40B4-BE49-F238E27FC236}">
              <a16:creationId xmlns:a16="http://schemas.microsoft.com/office/drawing/2014/main" id="{00000000-0008-0000-0400-0000C4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69" name="Text Box 17">
          <a:extLst>
            <a:ext uri="{FF2B5EF4-FFF2-40B4-BE49-F238E27FC236}">
              <a16:creationId xmlns:a16="http://schemas.microsoft.com/office/drawing/2014/main" id="{00000000-0008-0000-0400-0000C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70" name="Text Box 18">
          <a:extLst>
            <a:ext uri="{FF2B5EF4-FFF2-40B4-BE49-F238E27FC236}">
              <a16:creationId xmlns:a16="http://schemas.microsoft.com/office/drawing/2014/main" id="{00000000-0008-0000-0400-0000C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71" name="Text Box 19">
          <a:extLst>
            <a:ext uri="{FF2B5EF4-FFF2-40B4-BE49-F238E27FC236}">
              <a16:creationId xmlns:a16="http://schemas.microsoft.com/office/drawing/2014/main" id="{00000000-0008-0000-0400-0000C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72" name="Text Box 16">
          <a:extLst>
            <a:ext uri="{FF2B5EF4-FFF2-40B4-BE49-F238E27FC236}">
              <a16:creationId xmlns:a16="http://schemas.microsoft.com/office/drawing/2014/main" id="{00000000-0008-0000-0400-0000C8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73" name="Text Box 17">
          <a:extLst>
            <a:ext uri="{FF2B5EF4-FFF2-40B4-BE49-F238E27FC236}">
              <a16:creationId xmlns:a16="http://schemas.microsoft.com/office/drawing/2014/main" id="{00000000-0008-0000-0400-0000C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74" name="Text Box 18">
          <a:extLst>
            <a:ext uri="{FF2B5EF4-FFF2-40B4-BE49-F238E27FC236}">
              <a16:creationId xmlns:a16="http://schemas.microsoft.com/office/drawing/2014/main" id="{00000000-0008-0000-0400-0000C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5" name="Text Box 16">
          <a:extLst>
            <a:ext uri="{FF2B5EF4-FFF2-40B4-BE49-F238E27FC236}">
              <a16:creationId xmlns:a16="http://schemas.microsoft.com/office/drawing/2014/main" id="{00000000-0008-0000-0400-0000CB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6" name="Text Box 17">
          <a:extLst>
            <a:ext uri="{FF2B5EF4-FFF2-40B4-BE49-F238E27FC236}">
              <a16:creationId xmlns:a16="http://schemas.microsoft.com/office/drawing/2014/main" id="{00000000-0008-0000-0400-0000C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7" name="Text Box 18">
          <a:extLst>
            <a:ext uri="{FF2B5EF4-FFF2-40B4-BE49-F238E27FC236}">
              <a16:creationId xmlns:a16="http://schemas.microsoft.com/office/drawing/2014/main" id="{00000000-0008-0000-0400-0000C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8" name="Text Box 19">
          <a:extLst>
            <a:ext uri="{FF2B5EF4-FFF2-40B4-BE49-F238E27FC236}">
              <a16:creationId xmlns:a16="http://schemas.microsoft.com/office/drawing/2014/main" id="{00000000-0008-0000-0400-0000C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9" name="Text Box 16">
          <a:extLst>
            <a:ext uri="{FF2B5EF4-FFF2-40B4-BE49-F238E27FC236}">
              <a16:creationId xmlns:a16="http://schemas.microsoft.com/office/drawing/2014/main" id="{00000000-0008-0000-0400-0000C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80" name="Text Box 17">
          <a:extLst>
            <a:ext uri="{FF2B5EF4-FFF2-40B4-BE49-F238E27FC236}">
              <a16:creationId xmlns:a16="http://schemas.microsoft.com/office/drawing/2014/main" id="{00000000-0008-0000-0400-0000D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81" name="Text Box 18">
          <a:extLst>
            <a:ext uri="{FF2B5EF4-FFF2-40B4-BE49-F238E27FC236}">
              <a16:creationId xmlns:a16="http://schemas.microsoft.com/office/drawing/2014/main" id="{00000000-0008-0000-0400-0000D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82" name="Text Box 19">
          <a:extLst>
            <a:ext uri="{FF2B5EF4-FFF2-40B4-BE49-F238E27FC236}">
              <a16:creationId xmlns:a16="http://schemas.microsoft.com/office/drawing/2014/main" id="{00000000-0008-0000-0400-0000D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56743"/>
    <xdr:sp macro="" textlink="">
      <xdr:nvSpPr>
        <xdr:cNvPr id="3283" name="Text Box 15">
          <a:extLst>
            <a:ext uri="{FF2B5EF4-FFF2-40B4-BE49-F238E27FC236}">
              <a16:creationId xmlns:a16="http://schemas.microsoft.com/office/drawing/2014/main" id="{00000000-0008-0000-0400-0000D3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3284" name="Text Box 15">
          <a:extLst>
            <a:ext uri="{FF2B5EF4-FFF2-40B4-BE49-F238E27FC236}">
              <a16:creationId xmlns:a16="http://schemas.microsoft.com/office/drawing/2014/main" id="{00000000-0008-0000-0400-0000D4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504825</xdr:rowOff>
    </xdr:from>
    <xdr:ext cx="95250" cy="442269"/>
    <xdr:sp macro="" textlink="">
      <xdr:nvSpPr>
        <xdr:cNvPr id="3285" name="Text Box 15">
          <a:extLst>
            <a:ext uri="{FF2B5EF4-FFF2-40B4-BE49-F238E27FC236}">
              <a16:creationId xmlns:a16="http://schemas.microsoft.com/office/drawing/2014/main" id="{00000000-0008-0000-0400-0000D5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213632"/>
    <xdr:sp macro="" textlink="">
      <xdr:nvSpPr>
        <xdr:cNvPr id="3286" name="Text Box 15">
          <a:extLst>
            <a:ext uri="{FF2B5EF4-FFF2-40B4-BE49-F238E27FC236}">
              <a16:creationId xmlns:a16="http://schemas.microsoft.com/office/drawing/2014/main" id="{00000000-0008-0000-0400-0000D6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331"/>
    <xdr:sp macro="" textlink="">
      <xdr:nvSpPr>
        <xdr:cNvPr id="3287" name="Text Box 15">
          <a:extLst>
            <a:ext uri="{FF2B5EF4-FFF2-40B4-BE49-F238E27FC236}">
              <a16:creationId xmlns:a16="http://schemas.microsoft.com/office/drawing/2014/main" id="{00000000-0008-0000-0400-0000D7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213632"/>
    <xdr:sp macro="" textlink="">
      <xdr:nvSpPr>
        <xdr:cNvPr id="3288" name="Text Box 15">
          <a:extLst>
            <a:ext uri="{FF2B5EF4-FFF2-40B4-BE49-F238E27FC236}">
              <a16:creationId xmlns:a16="http://schemas.microsoft.com/office/drawing/2014/main" id="{00000000-0008-0000-0400-0000D8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89" name="Text Box 16">
          <a:extLst>
            <a:ext uri="{FF2B5EF4-FFF2-40B4-BE49-F238E27FC236}">
              <a16:creationId xmlns:a16="http://schemas.microsoft.com/office/drawing/2014/main" id="{00000000-0008-0000-0400-0000D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90" name="Text Box 17">
          <a:extLst>
            <a:ext uri="{FF2B5EF4-FFF2-40B4-BE49-F238E27FC236}">
              <a16:creationId xmlns:a16="http://schemas.microsoft.com/office/drawing/2014/main" id="{00000000-0008-0000-0400-0000D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91" name="Text Box 18">
          <a:extLst>
            <a:ext uri="{FF2B5EF4-FFF2-40B4-BE49-F238E27FC236}">
              <a16:creationId xmlns:a16="http://schemas.microsoft.com/office/drawing/2014/main" id="{00000000-0008-0000-0400-0000D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92" name="Text Box 19">
          <a:extLst>
            <a:ext uri="{FF2B5EF4-FFF2-40B4-BE49-F238E27FC236}">
              <a16:creationId xmlns:a16="http://schemas.microsoft.com/office/drawing/2014/main" id="{00000000-0008-0000-0400-0000D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3" name="Text Box 16">
          <a:extLst>
            <a:ext uri="{FF2B5EF4-FFF2-40B4-BE49-F238E27FC236}">
              <a16:creationId xmlns:a16="http://schemas.microsoft.com/office/drawing/2014/main" id="{00000000-0008-0000-0400-0000D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4" name="Text Box 17">
          <a:extLst>
            <a:ext uri="{FF2B5EF4-FFF2-40B4-BE49-F238E27FC236}">
              <a16:creationId xmlns:a16="http://schemas.microsoft.com/office/drawing/2014/main" id="{00000000-0008-0000-0400-0000D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5" name="Text Box 18">
          <a:extLst>
            <a:ext uri="{FF2B5EF4-FFF2-40B4-BE49-F238E27FC236}">
              <a16:creationId xmlns:a16="http://schemas.microsoft.com/office/drawing/2014/main" id="{00000000-0008-0000-0400-0000D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6" name="Text Box 19">
          <a:extLst>
            <a:ext uri="{FF2B5EF4-FFF2-40B4-BE49-F238E27FC236}">
              <a16:creationId xmlns:a16="http://schemas.microsoft.com/office/drawing/2014/main" id="{00000000-0008-0000-0400-0000E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97" name="Text Box 16">
          <a:extLst>
            <a:ext uri="{FF2B5EF4-FFF2-40B4-BE49-F238E27FC236}">
              <a16:creationId xmlns:a16="http://schemas.microsoft.com/office/drawing/2014/main" id="{00000000-0008-0000-0400-0000E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98" name="Text Box 17">
          <a:extLst>
            <a:ext uri="{FF2B5EF4-FFF2-40B4-BE49-F238E27FC236}">
              <a16:creationId xmlns:a16="http://schemas.microsoft.com/office/drawing/2014/main" id="{00000000-0008-0000-0400-0000E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99" name="Text Box 18">
          <a:extLst>
            <a:ext uri="{FF2B5EF4-FFF2-40B4-BE49-F238E27FC236}">
              <a16:creationId xmlns:a16="http://schemas.microsoft.com/office/drawing/2014/main" id="{00000000-0008-0000-0400-0000E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300" name="Text Box 19">
          <a:extLst>
            <a:ext uri="{FF2B5EF4-FFF2-40B4-BE49-F238E27FC236}">
              <a16:creationId xmlns:a16="http://schemas.microsoft.com/office/drawing/2014/main" id="{00000000-0008-0000-0400-0000E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3301" name="Text Box 15">
          <a:extLst>
            <a:ext uri="{FF2B5EF4-FFF2-40B4-BE49-F238E27FC236}">
              <a16:creationId xmlns:a16="http://schemas.microsoft.com/office/drawing/2014/main" id="{00000000-0008-0000-0400-0000E5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2" name="Text Box 16">
          <a:extLst>
            <a:ext uri="{FF2B5EF4-FFF2-40B4-BE49-F238E27FC236}">
              <a16:creationId xmlns:a16="http://schemas.microsoft.com/office/drawing/2014/main" id="{00000000-0008-0000-0400-0000E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3" name="Text Box 17">
          <a:extLst>
            <a:ext uri="{FF2B5EF4-FFF2-40B4-BE49-F238E27FC236}">
              <a16:creationId xmlns:a16="http://schemas.microsoft.com/office/drawing/2014/main" id="{00000000-0008-0000-0400-0000E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4" name="Text Box 18">
          <a:extLst>
            <a:ext uri="{FF2B5EF4-FFF2-40B4-BE49-F238E27FC236}">
              <a16:creationId xmlns:a16="http://schemas.microsoft.com/office/drawing/2014/main" id="{00000000-0008-0000-0400-0000E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5" name="Text Box 19">
          <a:extLst>
            <a:ext uri="{FF2B5EF4-FFF2-40B4-BE49-F238E27FC236}">
              <a16:creationId xmlns:a16="http://schemas.microsoft.com/office/drawing/2014/main" id="{00000000-0008-0000-0400-0000E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67</xdr:row>
      <xdr:rowOff>504825</xdr:rowOff>
    </xdr:from>
    <xdr:ext cx="95250" cy="442269"/>
    <xdr:sp macro="" textlink="">
      <xdr:nvSpPr>
        <xdr:cNvPr id="3306" name="Text Box 15">
          <a:extLst>
            <a:ext uri="{FF2B5EF4-FFF2-40B4-BE49-F238E27FC236}">
              <a16:creationId xmlns:a16="http://schemas.microsoft.com/office/drawing/2014/main" id="{00000000-0008-0000-0400-0000EA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07" name="Text Box 16">
          <a:extLst>
            <a:ext uri="{FF2B5EF4-FFF2-40B4-BE49-F238E27FC236}">
              <a16:creationId xmlns:a16="http://schemas.microsoft.com/office/drawing/2014/main" id="{00000000-0008-0000-0400-0000E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08" name="Text Box 17">
          <a:extLst>
            <a:ext uri="{FF2B5EF4-FFF2-40B4-BE49-F238E27FC236}">
              <a16:creationId xmlns:a16="http://schemas.microsoft.com/office/drawing/2014/main" id="{00000000-0008-0000-0400-0000E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09" name="Text Box 18">
          <a:extLst>
            <a:ext uri="{FF2B5EF4-FFF2-40B4-BE49-F238E27FC236}">
              <a16:creationId xmlns:a16="http://schemas.microsoft.com/office/drawing/2014/main" id="{00000000-0008-0000-0400-0000E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0" name="Text Box 16">
          <a:extLst>
            <a:ext uri="{FF2B5EF4-FFF2-40B4-BE49-F238E27FC236}">
              <a16:creationId xmlns:a16="http://schemas.microsoft.com/office/drawing/2014/main" id="{00000000-0008-0000-0400-0000E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1" name="Text Box 17">
          <a:extLst>
            <a:ext uri="{FF2B5EF4-FFF2-40B4-BE49-F238E27FC236}">
              <a16:creationId xmlns:a16="http://schemas.microsoft.com/office/drawing/2014/main" id="{00000000-0008-0000-0400-0000E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2" name="Text Box 18">
          <a:extLst>
            <a:ext uri="{FF2B5EF4-FFF2-40B4-BE49-F238E27FC236}">
              <a16:creationId xmlns:a16="http://schemas.microsoft.com/office/drawing/2014/main" id="{00000000-0008-0000-0400-0000F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3" name="Text Box 19">
          <a:extLst>
            <a:ext uri="{FF2B5EF4-FFF2-40B4-BE49-F238E27FC236}">
              <a16:creationId xmlns:a16="http://schemas.microsoft.com/office/drawing/2014/main" id="{00000000-0008-0000-0400-0000F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4" name="Text Box 16">
          <a:extLst>
            <a:ext uri="{FF2B5EF4-FFF2-40B4-BE49-F238E27FC236}">
              <a16:creationId xmlns:a16="http://schemas.microsoft.com/office/drawing/2014/main" id="{00000000-0008-0000-0400-0000F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5" name="Text Box 17">
          <a:extLst>
            <a:ext uri="{FF2B5EF4-FFF2-40B4-BE49-F238E27FC236}">
              <a16:creationId xmlns:a16="http://schemas.microsoft.com/office/drawing/2014/main" id="{00000000-0008-0000-0400-0000F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6" name="Text Box 18">
          <a:extLst>
            <a:ext uri="{FF2B5EF4-FFF2-40B4-BE49-F238E27FC236}">
              <a16:creationId xmlns:a16="http://schemas.microsoft.com/office/drawing/2014/main" id="{00000000-0008-0000-0400-0000F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69</xdr:row>
      <xdr:rowOff>170392</xdr:rowOff>
    </xdr:from>
    <xdr:ext cx="95250" cy="213632"/>
    <xdr:sp macro="" textlink="">
      <xdr:nvSpPr>
        <xdr:cNvPr id="3317" name="Text Box 15">
          <a:extLst>
            <a:ext uri="{FF2B5EF4-FFF2-40B4-BE49-F238E27FC236}">
              <a16:creationId xmlns:a16="http://schemas.microsoft.com/office/drawing/2014/main" id="{00000000-0008-0000-0400-0000F5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18" name="Text Box 16">
          <a:extLst>
            <a:ext uri="{FF2B5EF4-FFF2-40B4-BE49-F238E27FC236}">
              <a16:creationId xmlns:a16="http://schemas.microsoft.com/office/drawing/2014/main" id="{00000000-0008-0000-0400-0000F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19" name="Text Box 17">
          <a:extLst>
            <a:ext uri="{FF2B5EF4-FFF2-40B4-BE49-F238E27FC236}">
              <a16:creationId xmlns:a16="http://schemas.microsoft.com/office/drawing/2014/main" id="{00000000-0008-0000-0400-0000F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20" name="Text Box 18">
          <a:extLst>
            <a:ext uri="{FF2B5EF4-FFF2-40B4-BE49-F238E27FC236}">
              <a16:creationId xmlns:a16="http://schemas.microsoft.com/office/drawing/2014/main" id="{00000000-0008-0000-0400-0000F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21" name="Text Box 19">
          <a:extLst>
            <a:ext uri="{FF2B5EF4-FFF2-40B4-BE49-F238E27FC236}">
              <a16:creationId xmlns:a16="http://schemas.microsoft.com/office/drawing/2014/main" id="{00000000-0008-0000-0400-0000F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2" name="Text Box 16">
          <a:extLst>
            <a:ext uri="{FF2B5EF4-FFF2-40B4-BE49-F238E27FC236}">
              <a16:creationId xmlns:a16="http://schemas.microsoft.com/office/drawing/2014/main" id="{00000000-0008-0000-0400-0000F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3" name="Text Box 17">
          <a:extLst>
            <a:ext uri="{FF2B5EF4-FFF2-40B4-BE49-F238E27FC236}">
              <a16:creationId xmlns:a16="http://schemas.microsoft.com/office/drawing/2014/main" id="{00000000-0008-0000-0400-0000F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4" name="Text Box 18">
          <a:extLst>
            <a:ext uri="{FF2B5EF4-FFF2-40B4-BE49-F238E27FC236}">
              <a16:creationId xmlns:a16="http://schemas.microsoft.com/office/drawing/2014/main" id="{00000000-0008-0000-0400-0000F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5" name="Text Box 19">
          <a:extLst>
            <a:ext uri="{FF2B5EF4-FFF2-40B4-BE49-F238E27FC236}">
              <a16:creationId xmlns:a16="http://schemas.microsoft.com/office/drawing/2014/main" id="{00000000-0008-0000-0400-0000F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6" name="Text Box 16">
          <a:extLst>
            <a:ext uri="{FF2B5EF4-FFF2-40B4-BE49-F238E27FC236}">
              <a16:creationId xmlns:a16="http://schemas.microsoft.com/office/drawing/2014/main" id="{00000000-0008-0000-0400-0000FE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7" name="Text Box 17">
          <a:extLst>
            <a:ext uri="{FF2B5EF4-FFF2-40B4-BE49-F238E27FC236}">
              <a16:creationId xmlns:a16="http://schemas.microsoft.com/office/drawing/2014/main" id="{00000000-0008-0000-0400-0000FF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8" name="Text Box 18">
          <a:extLst>
            <a:ext uri="{FF2B5EF4-FFF2-40B4-BE49-F238E27FC236}">
              <a16:creationId xmlns:a16="http://schemas.microsoft.com/office/drawing/2014/main" id="{00000000-0008-0000-0400-000000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9" name="Text Box 19">
          <a:extLst>
            <a:ext uri="{FF2B5EF4-FFF2-40B4-BE49-F238E27FC236}">
              <a16:creationId xmlns:a16="http://schemas.microsoft.com/office/drawing/2014/main" id="{00000000-0008-0000-0400-000001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3330" name="Text Box 15">
          <a:extLst>
            <a:ext uri="{FF2B5EF4-FFF2-40B4-BE49-F238E27FC236}">
              <a16:creationId xmlns:a16="http://schemas.microsoft.com/office/drawing/2014/main" id="{00000000-0008-0000-0400-000002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1" name="Text Box 16">
          <a:extLst>
            <a:ext uri="{FF2B5EF4-FFF2-40B4-BE49-F238E27FC236}">
              <a16:creationId xmlns:a16="http://schemas.microsoft.com/office/drawing/2014/main" id="{00000000-0008-0000-0400-00000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2" name="Text Box 17">
          <a:extLst>
            <a:ext uri="{FF2B5EF4-FFF2-40B4-BE49-F238E27FC236}">
              <a16:creationId xmlns:a16="http://schemas.microsoft.com/office/drawing/2014/main" id="{00000000-0008-0000-0400-00000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3" name="Text Box 18">
          <a:extLst>
            <a:ext uri="{FF2B5EF4-FFF2-40B4-BE49-F238E27FC236}">
              <a16:creationId xmlns:a16="http://schemas.microsoft.com/office/drawing/2014/main" id="{00000000-0008-0000-0400-00000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4" name="Text Box 19">
          <a:extLst>
            <a:ext uri="{FF2B5EF4-FFF2-40B4-BE49-F238E27FC236}">
              <a16:creationId xmlns:a16="http://schemas.microsoft.com/office/drawing/2014/main" id="{00000000-0008-0000-0400-00000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35" name="Text Box 16">
          <a:extLst>
            <a:ext uri="{FF2B5EF4-FFF2-40B4-BE49-F238E27FC236}">
              <a16:creationId xmlns:a16="http://schemas.microsoft.com/office/drawing/2014/main" id="{00000000-0008-0000-0400-00000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36" name="Text Box 17">
          <a:extLst>
            <a:ext uri="{FF2B5EF4-FFF2-40B4-BE49-F238E27FC236}">
              <a16:creationId xmlns:a16="http://schemas.microsoft.com/office/drawing/2014/main" id="{00000000-0008-0000-0400-00000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69</xdr:row>
      <xdr:rowOff>15875</xdr:rowOff>
    </xdr:from>
    <xdr:ext cx="95250" cy="171450"/>
    <xdr:sp macro="" textlink="">
      <xdr:nvSpPr>
        <xdr:cNvPr id="3337" name="Text Box 18">
          <a:extLst>
            <a:ext uri="{FF2B5EF4-FFF2-40B4-BE49-F238E27FC236}">
              <a16:creationId xmlns:a16="http://schemas.microsoft.com/office/drawing/2014/main" id="{00000000-0008-0000-0400-000009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38" name="Text Box 16">
          <a:extLst>
            <a:ext uri="{FF2B5EF4-FFF2-40B4-BE49-F238E27FC236}">
              <a16:creationId xmlns:a16="http://schemas.microsoft.com/office/drawing/2014/main" id="{00000000-0008-0000-0400-00000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39" name="Text Box 17">
          <a:extLst>
            <a:ext uri="{FF2B5EF4-FFF2-40B4-BE49-F238E27FC236}">
              <a16:creationId xmlns:a16="http://schemas.microsoft.com/office/drawing/2014/main" id="{00000000-0008-0000-0400-00000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40" name="Text Box 18">
          <a:extLst>
            <a:ext uri="{FF2B5EF4-FFF2-40B4-BE49-F238E27FC236}">
              <a16:creationId xmlns:a16="http://schemas.microsoft.com/office/drawing/2014/main" id="{00000000-0008-0000-0400-00000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41" name="Text Box 19">
          <a:extLst>
            <a:ext uri="{FF2B5EF4-FFF2-40B4-BE49-F238E27FC236}">
              <a16:creationId xmlns:a16="http://schemas.microsoft.com/office/drawing/2014/main" id="{00000000-0008-0000-0400-00000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42" name="Text Box 16">
          <a:extLst>
            <a:ext uri="{FF2B5EF4-FFF2-40B4-BE49-F238E27FC236}">
              <a16:creationId xmlns:a16="http://schemas.microsoft.com/office/drawing/2014/main" id="{00000000-0008-0000-0400-00000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69</xdr:row>
      <xdr:rowOff>170392</xdr:rowOff>
    </xdr:from>
    <xdr:ext cx="95250" cy="213632"/>
    <xdr:sp macro="" textlink="">
      <xdr:nvSpPr>
        <xdr:cNvPr id="3343" name="Text Box 15">
          <a:extLst>
            <a:ext uri="{FF2B5EF4-FFF2-40B4-BE49-F238E27FC236}">
              <a16:creationId xmlns:a16="http://schemas.microsoft.com/office/drawing/2014/main" id="{00000000-0008-0000-0400-00000F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8496"/>
    <xdr:sp macro="" textlink="">
      <xdr:nvSpPr>
        <xdr:cNvPr id="3344" name="Text Box 15">
          <a:extLst>
            <a:ext uri="{FF2B5EF4-FFF2-40B4-BE49-F238E27FC236}">
              <a16:creationId xmlns:a16="http://schemas.microsoft.com/office/drawing/2014/main" id="{00000000-0008-0000-0400-000010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442269"/>
    <xdr:sp macro="" textlink="">
      <xdr:nvSpPr>
        <xdr:cNvPr id="3345" name="Text Box 15">
          <a:extLst>
            <a:ext uri="{FF2B5EF4-FFF2-40B4-BE49-F238E27FC236}">
              <a16:creationId xmlns:a16="http://schemas.microsoft.com/office/drawing/2014/main" id="{00000000-0008-0000-0400-000011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504825</xdr:rowOff>
    </xdr:from>
    <xdr:ext cx="95250" cy="442269"/>
    <xdr:sp macro="" textlink="">
      <xdr:nvSpPr>
        <xdr:cNvPr id="3346" name="Text Box 15">
          <a:extLst>
            <a:ext uri="{FF2B5EF4-FFF2-40B4-BE49-F238E27FC236}">
              <a16:creationId xmlns:a16="http://schemas.microsoft.com/office/drawing/2014/main" id="{00000000-0008-0000-0400-000012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213632"/>
    <xdr:sp macro="" textlink="">
      <xdr:nvSpPr>
        <xdr:cNvPr id="3347" name="Text Box 15">
          <a:extLst>
            <a:ext uri="{FF2B5EF4-FFF2-40B4-BE49-F238E27FC236}">
              <a16:creationId xmlns:a16="http://schemas.microsoft.com/office/drawing/2014/main" id="{00000000-0008-0000-0400-000013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4331"/>
    <xdr:sp macro="" textlink="">
      <xdr:nvSpPr>
        <xdr:cNvPr id="3348" name="Text Box 15">
          <a:extLst>
            <a:ext uri="{FF2B5EF4-FFF2-40B4-BE49-F238E27FC236}">
              <a16:creationId xmlns:a16="http://schemas.microsoft.com/office/drawing/2014/main" id="{00000000-0008-0000-0400-000014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69</xdr:row>
      <xdr:rowOff>170392</xdr:rowOff>
    </xdr:from>
    <xdr:ext cx="95250" cy="213632"/>
    <xdr:sp macro="" textlink="">
      <xdr:nvSpPr>
        <xdr:cNvPr id="3349" name="Text Box 15">
          <a:extLst>
            <a:ext uri="{FF2B5EF4-FFF2-40B4-BE49-F238E27FC236}">
              <a16:creationId xmlns:a16="http://schemas.microsoft.com/office/drawing/2014/main" id="{00000000-0008-0000-0400-000015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0" name="Text Box 16">
          <a:extLst>
            <a:ext uri="{FF2B5EF4-FFF2-40B4-BE49-F238E27FC236}">
              <a16:creationId xmlns:a16="http://schemas.microsoft.com/office/drawing/2014/main" id="{00000000-0008-0000-0400-00001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1" name="Text Box 17">
          <a:extLst>
            <a:ext uri="{FF2B5EF4-FFF2-40B4-BE49-F238E27FC236}">
              <a16:creationId xmlns:a16="http://schemas.microsoft.com/office/drawing/2014/main" id="{00000000-0008-0000-0400-00001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2" name="Text Box 18">
          <a:extLst>
            <a:ext uri="{FF2B5EF4-FFF2-40B4-BE49-F238E27FC236}">
              <a16:creationId xmlns:a16="http://schemas.microsoft.com/office/drawing/2014/main" id="{00000000-0008-0000-0400-00001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3" name="Text Box 19">
          <a:extLst>
            <a:ext uri="{FF2B5EF4-FFF2-40B4-BE49-F238E27FC236}">
              <a16:creationId xmlns:a16="http://schemas.microsoft.com/office/drawing/2014/main" id="{00000000-0008-0000-0400-00001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4" name="Text Box 16">
          <a:extLst>
            <a:ext uri="{FF2B5EF4-FFF2-40B4-BE49-F238E27FC236}">
              <a16:creationId xmlns:a16="http://schemas.microsoft.com/office/drawing/2014/main" id="{00000000-0008-0000-0400-00001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5" name="Text Box 17">
          <a:extLst>
            <a:ext uri="{FF2B5EF4-FFF2-40B4-BE49-F238E27FC236}">
              <a16:creationId xmlns:a16="http://schemas.microsoft.com/office/drawing/2014/main" id="{00000000-0008-0000-0400-00001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6" name="Text Box 18">
          <a:extLst>
            <a:ext uri="{FF2B5EF4-FFF2-40B4-BE49-F238E27FC236}">
              <a16:creationId xmlns:a16="http://schemas.microsoft.com/office/drawing/2014/main" id="{00000000-0008-0000-0400-00001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7" name="Text Box 19">
          <a:extLst>
            <a:ext uri="{FF2B5EF4-FFF2-40B4-BE49-F238E27FC236}">
              <a16:creationId xmlns:a16="http://schemas.microsoft.com/office/drawing/2014/main" id="{00000000-0008-0000-0400-00001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58" name="Text Box 16">
          <a:extLst>
            <a:ext uri="{FF2B5EF4-FFF2-40B4-BE49-F238E27FC236}">
              <a16:creationId xmlns:a16="http://schemas.microsoft.com/office/drawing/2014/main" id="{00000000-0008-0000-0400-00001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59" name="Text Box 17">
          <a:extLst>
            <a:ext uri="{FF2B5EF4-FFF2-40B4-BE49-F238E27FC236}">
              <a16:creationId xmlns:a16="http://schemas.microsoft.com/office/drawing/2014/main" id="{00000000-0008-0000-0400-00001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60" name="Text Box 18">
          <a:extLst>
            <a:ext uri="{FF2B5EF4-FFF2-40B4-BE49-F238E27FC236}">
              <a16:creationId xmlns:a16="http://schemas.microsoft.com/office/drawing/2014/main" id="{00000000-0008-0000-0400-00002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61" name="Text Box 19">
          <a:extLst>
            <a:ext uri="{FF2B5EF4-FFF2-40B4-BE49-F238E27FC236}">
              <a16:creationId xmlns:a16="http://schemas.microsoft.com/office/drawing/2014/main" id="{00000000-0008-0000-0400-00002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3362" name="Text Box 15">
          <a:extLst>
            <a:ext uri="{FF2B5EF4-FFF2-40B4-BE49-F238E27FC236}">
              <a16:creationId xmlns:a16="http://schemas.microsoft.com/office/drawing/2014/main" id="{00000000-0008-0000-0400-000022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3" name="Text Box 16">
          <a:extLst>
            <a:ext uri="{FF2B5EF4-FFF2-40B4-BE49-F238E27FC236}">
              <a16:creationId xmlns:a16="http://schemas.microsoft.com/office/drawing/2014/main" id="{00000000-0008-0000-0400-00002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4" name="Text Box 17">
          <a:extLst>
            <a:ext uri="{FF2B5EF4-FFF2-40B4-BE49-F238E27FC236}">
              <a16:creationId xmlns:a16="http://schemas.microsoft.com/office/drawing/2014/main" id="{00000000-0008-0000-0400-00002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5" name="Text Box 18">
          <a:extLst>
            <a:ext uri="{FF2B5EF4-FFF2-40B4-BE49-F238E27FC236}">
              <a16:creationId xmlns:a16="http://schemas.microsoft.com/office/drawing/2014/main" id="{00000000-0008-0000-0400-00002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6" name="Text Box 19">
          <a:extLst>
            <a:ext uri="{FF2B5EF4-FFF2-40B4-BE49-F238E27FC236}">
              <a16:creationId xmlns:a16="http://schemas.microsoft.com/office/drawing/2014/main" id="{00000000-0008-0000-0400-00002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67" name="Text Box 16">
          <a:extLst>
            <a:ext uri="{FF2B5EF4-FFF2-40B4-BE49-F238E27FC236}">
              <a16:creationId xmlns:a16="http://schemas.microsoft.com/office/drawing/2014/main" id="{00000000-0008-0000-0400-00002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68" name="Text Box 17">
          <a:extLst>
            <a:ext uri="{FF2B5EF4-FFF2-40B4-BE49-F238E27FC236}">
              <a16:creationId xmlns:a16="http://schemas.microsoft.com/office/drawing/2014/main" id="{00000000-0008-0000-0400-00002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69" name="Text Box 18">
          <a:extLst>
            <a:ext uri="{FF2B5EF4-FFF2-40B4-BE49-F238E27FC236}">
              <a16:creationId xmlns:a16="http://schemas.microsoft.com/office/drawing/2014/main" id="{00000000-0008-0000-0400-00002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0" name="Text Box 16">
          <a:extLst>
            <a:ext uri="{FF2B5EF4-FFF2-40B4-BE49-F238E27FC236}">
              <a16:creationId xmlns:a16="http://schemas.microsoft.com/office/drawing/2014/main" id="{00000000-0008-0000-0400-00002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1" name="Text Box 17">
          <a:extLst>
            <a:ext uri="{FF2B5EF4-FFF2-40B4-BE49-F238E27FC236}">
              <a16:creationId xmlns:a16="http://schemas.microsoft.com/office/drawing/2014/main" id="{00000000-0008-0000-0400-00002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2" name="Text Box 18">
          <a:extLst>
            <a:ext uri="{FF2B5EF4-FFF2-40B4-BE49-F238E27FC236}">
              <a16:creationId xmlns:a16="http://schemas.microsoft.com/office/drawing/2014/main" id="{00000000-0008-0000-0400-00002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3" name="Text Box 19">
          <a:extLst>
            <a:ext uri="{FF2B5EF4-FFF2-40B4-BE49-F238E27FC236}">
              <a16:creationId xmlns:a16="http://schemas.microsoft.com/office/drawing/2014/main" id="{00000000-0008-0000-0400-00002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4" name="Text Box 16">
          <a:extLst>
            <a:ext uri="{FF2B5EF4-FFF2-40B4-BE49-F238E27FC236}">
              <a16:creationId xmlns:a16="http://schemas.microsoft.com/office/drawing/2014/main" id="{00000000-0008-0000-0400-00002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5" name="Text Box 17">
          <a:extLst>
            <a:ext uri="{FF2B5EF4-FFF2-40B4-BE49-F238E27FC236}">
              <a16:creationId xmlns:a16="http://schemas.microsoft.com/office/drawing/2014/main" id="{00000000-0008-0000-0400-00002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6" name="Text Box 18">
          <a:extLst>
            <a:ext uri="{FF2B5EF4-FFF2-40B4-BE49-F238E27FC236}">
              <a16:creationId xmlns:a16="http://schemas.microsoft.com/office/drawing/2014/main" id="{00000000-0008-0000-0400-00003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7" name="Text Box 19">
          <a:extLst>
            <a:ext uri="{FF2B5EF4-FFF2-40B4-BE49-F238E27FC236}">
              <a16:creationId xmlns:a16="http://schemas.microsoft.com/office/drawing/2014/main" id="{00000000-0008-0000-0400-00003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56743"/>
    <xdr:sp macro="" textlink="">
      <xdr:nvSpPr>
        <xdr:cNvPr id="3378" name="Text Box 15">
          <a:extLst>
            <a:ext uri="{FF2B5EF4-FFF2-40B4-BE49-F238E27FC236}">
              <a16:creationId xmlns:a16="http://schemas.microsoft.com/office/drawing/2014/main" id="{00000000-0008-0000-0400-0000320D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442269"/>
    <xdr:sp macro="" textlink="">
      <xdr:nvSpPr>
        <xdr:cNvPr id="3379" name="Text Box 15">
          <a:extLst>
            <a:ext uri="{FF2B5EF4-FFF2-40B4-BE49-F238E27FC236}">
              <a16:creationId xmlns:a16="http://schemas.microsoft.com/office/drawing/2014/main" id="{00000000-0008-0000-0400-000033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504825</xdr:rowOff>
    </xdr:from>
    <xdr:ext cx="95250" cy="442269"/>
    <xdr:sp macro="" textlink="">
      <xdr:nvSpPr>
        <xdr:cNvPr id="3380" name="Text Box 15">
          <a:extLst>
            <a:ext uri="{FF2B5EF4-FFF2-40B4-BE49-F238E27FC236}">
              <a16:creationId xmlns:a16="http://schemas.microsoft.com/office/drawing/2014/main" id="{00000000-0008-0000-0400-000034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213632"/>
    <xdr:sp macro="" textlink="">
      <xdr:nvSpPr>
        <xdr:cNvPr id="3381" name="Text Box 15">
          <a:extLst>
            <a:ext uri="{FF2B5EF4-FFF2-40B4-BE49-F238E27FC236}">
              <a16:creationId xmlns:a16="http://schemas.microsoft.com/office/drawing/2014/main" id="{00000000-0008-0000-0400-000035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4331"/>
    <xdr:sp macro="" textlink="">
      <xdr:nvSpPr>
        <xdr:cNvPr id="3382" name="Text Box 15">
          <a:extLst>
            <a:ext uri="{FF2B5EF4-FFF2-40B4-BE49-F238E27FC236}">
              <a16:creationId xmlns:a16="http://schemas.microsoft.com/office/drawing/2014/main" id="{00000000-0008-0000-0400-000036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213632"/>
    <xdr:sp macro="" textlink="">
      <xdr:nvSpPr>
        <xdr:cNvPr id="3383" name="Text Box 15">
          <a:extLst>
            <a:ext uri="{FF2B5EF4-FFF2-40B4-BE49-F238E27FC236}">
              <a16:creationId xmlns:a16="http://schemas.microsoft.com/office/drawing/2014/main" id="{00000000-0008-0000-0400-000037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4" name="Text Box 16">
          <a:extLst>
            <a:ext uri="{FF2B5EF4-FFF2-40B4-BE49-F238E27FC236}">
              <a16:creationId xmlns:a16="http://schemas.microsoft.com/office/drawing/2014/main" id="{00000000-0008-0000-0400-00003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5" name="Text Box 17">
          <a:extLst>
            <a:ext uri="{FF2B5EF4-FFF2-40B4-BE49-F238E27FC236}">
              <a16:creationId xmlns:a16="http://schemas.microsoft.com/office/drawing/2014/main" id="{00000000-0008-0000-0400-00003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6" name="Text Box 18">
          <a:extLst>
            <a:ext uri="{FF2B5EF4-FFF2-40B4-BE49-F238E27FC236}">
              <a16:creationId xmlns:a16="http://schemas.microsoft.com/office/drawing/2014/main" id="{00000000-0008-0000-0400-00003A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7" name="Text Box 19">
          <a:extLst>
            <a:ext uri="{FF2B5EF4-FFF2-40B4-BE49-F238E27FC236}">
              <a16:creationId xmlns:a16="http://schemas.microsoft.com/office/drawing/2014/main" id="{00000000-0008-0000-0400-00003B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88" name="Text Box 16">
          <a:extLst>
            <a:ext uri="{FF2B5EF4-FFF2-40B4-BE49-F238E27FC236}">
              <a16:creationId xmlns:a16="http://schemas.microsoft.com/office/drawing/2014/main" id="{00000000-0008-0000-0400-00003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89" name="Text Box 17">
          <a:extLst>
            <a:ext uri="{FF2B5EF4-FFF2-40B4-BE49-F238E27FC236}">
              <a16:creationId xmlns:a16="http://schemas.microsoft.com/office/drawing/2014/main" id="{00000000-0008-0000-0400-00003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90" name="Text Box 18">
          <a:extLst>
            <a:ext uri="{FF2B5EF4-FFF2-40B4-BE49-F238E27FC236}">
              <a16:creationId xmlns:a16="http://schemas.microsoft.com/office/drawing/2014/main" id="{00000000-0008-0000-0400-00003E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91" name="Text Box 19">
          <a:extLst>
            <a:ext uri="{FF2B5EF4-FFF2-40B4-BE49-F238E27FC236}">
              <a16:creationId xmlns:a16="http://schemas.microsoft.com/office/drawing/2014/main" id="{00000000-0008-0000-0400-00003F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2" name="Text Box 16">
          <a:extLst>
            <a:ext uri="{FF2B5EF4-FFF2-40B4-BE49-F238E27FC236}">
              <a16:creationId xmlns:a16="http://schemas.microsoft.com/office/drawing/2014/main" id="{00000000-0008-0000-0400-00004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3" name="Text Box 17">
          <a:extLst>
            <a:ext uri="{FF2B5EF4-FFF2-40B4-BE49-F238E27FC236}">
              <a16:creationId xmlns:a16="http://schemas.microsoft.com/office/drawing/2014/main" id="{00000000-0008-0000-0400-00004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4" name="Text Box 18">
          <a:extLst>
            <a:ext uri="{FF2B5EF4-FFF2-40B4-BE49-F238E27FC236}">
              <a16:creationId xmlns:a16="http://schemas.microsoft.com/office/drawing/2014/main" id="{00000000-0008-0000-0400-000042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5" name="Text Box 19">
          <a:extLst>
            <a:ext uri="{FF2B5EF4-FFF2-40B4-BE49-F238E27FC236}">
              <a16:creationId xmlns:a16="http://schemas.microsoft.com/office/drawing/2014/main" id="{00000000-0008-0000-0400-000043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3396" name="Text Box 15">
          <a:extLst>
            <a:ext uri="{FF2B5EF4-FFF2-40B4-BE49-F238E27FC236}">
              <a16:creationId xmlns:a16="http://schemas.microsoft.com/office/drawing/2014/main" id="{00000000-0008-0000-0400-000044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97" name="Text Box 16">
          <a:extLst>
            <a:ext uri="{FF2B5EF4-FFF2-40B4-BE49-F238E27FC236}">
              <a16:creationId xmlns:a16="http://schemas.microsoft.com/office/drawing/2014/main" id="{00000000-0008-0000-0400-00004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98" name="Text Box 17">
          <a:extLst>
            <a:ext uri="{FF2B5EF4-FFF2-40B4-BE49-F238E27FC236}">
              <a16:creationId xmlns:a16="http://schemas.microsoft.com/office/drawing/2014/main" id="{00000000-0008-0000-0400-00004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99" name="Text Box 18">
          <a:extLst>
            <a:ext uri="{FF2B5EF4-FFF2-40B4-BE49-F238E27FC236}">
              <a16:creationId xmlns:a16="http://schemas.microsoft.com/office/drawing/2014/main" id="{00000000-0008-0000-0400-00004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00" name="Text Box 19">
          <a:extLst>
            <a:ext uri="{FF2B5EF4-FFF2-40B4-BE49-F238E27FC236}">
              <a16:creationId xmlns:a16="http://schemas.microsoft.com/office/drawing/2014/main" id="{00000000-0008-0000-0400-00004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71</xdr:row>
      <xdr:rowOff>504825</xdr:rowOff>
    </xdr:from>
    <xdr:ext cx="95250" cy="442269"/>
    <xdr:sp macro="" textlink="">
      <xdr:nvSpPr>
        <xdr:cNvPr id="3401" name="Text Box 15">
          <a:extLst>
            <a:ext uri="{FF2B5EF4-FFF2-40B4-BE49-F238E27FC236}">
              <a16:creationId xmlns:a16="http://schemas.microsoft.com/office/drawing/2014/main" id="{00000000-0008-0000-0400-0000490D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02" name="Text Box 16">
          <a:extLst>
            <a:ext uri="{FF2B5EF4-FFF2-40B4-BE49-F238E27FC236}">
              <a16:creationId xmlns:a16="http://schemas.microsoft.com/office/drawing/2014/main" id="{00000000-0008-0000-0400-00004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03" name="Text Box 17">
          <a:extLst>
            <a:ext uri="{FF2B5EF4-FFF2-40B4-BE49-F238E27FC236}">
              <a16:creationId xmlns:a16="http://schemas.microsoft.com/office/drawing/2014/main" id="{00000000-0008-0000-0400-00004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04" name="Text Box 18">
          <a:extLst>
            <a:ext uri="{FF2B5EF4-FFF2-40B4-BE49-F238E27FC236}">
              <a16:creationId xmlns:a16="http://schemas.microsoft.com/office/drawing/2014/main" id="{00000000-0008-0000-0400-00004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5" name="Text Box 16">
          <a:extLst>
            <a:ext uri="{FF2B5EF4-FFF2-40B4-BE49-F238E27FC236}">
              <a16:creationId xmlns:a16="http://schemas.microsoft.com/office/drawing/2014/main" id="{00000000-0008-0000-0400-00004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6" name="Text Box 17">
          <a:extLst>
            <a:ext uri="{FF2B5EF4-FFF2-40B4-BE49-F238E27FC236}">
              <a16:creationId xmlns:a16="http://schemas.microsoft.com/office/drawing/2014/main" id="{00000000-0008-0000-0400-00004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7" name="Text Box 18">
          <a:extLst>
            <a:ext uri="{FF2B5EF4-FFF2-40B4-BE49-F238E27FC236}">
              <a16:creationId xmlns:a16="http://schemas.microsoft.com/office/drawing/2014/main" id="{00000000-0008-0000-0400-00004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8" name="Text Box 19">
          <a:extLst>
            <a:ext uri="{FF2B5EF4-FFF2-40B4-BE49-F238E27FC236}">
              <a16:creationId xmlns:a16="http://schemas.microsoft.com/office/drawing/2014/main" id="{00000000-0008-0000-0400-00005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9" name="Text Box 16">
          <a:extLst>
            <a:ext uri="{FF2B5EF4-FFF2-40B4-BE49-F238E27FC236}">
              <a16:creationId xmlns:a16="http://schemas.microsoft.com/office/drawing/2014/main" id="{00000000-0008-0000-0400-00005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10" name="Text Box 17">
          <a:extLst>
            <a:ext uri="{FF2B5EF4-FFF2-40B4-BE49-F238E27FC236}">
              <a16:creationId xmlns:a16="http://schemas.microsoft.com/office/drawing/2014/main" id="{00000000-0008-0000-0400-000052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11" name="Text Box 18">
          <a:extLst>
            <a:ext uri="{FF2B5EF4-FFF2-40B4-BE49-F238E27FC236}">
              <a16:creationId xmlns:a16="http://schemas.microsoft.com/office/drawing/2014/main" id="{00000000-0008-0000-0400-000053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73</xdr:row>
      <xdr:rowOff>170392</xdr:rowOff>
    </xdr:from>
    <xdr:ext cx="95250" cy="213632"/>
    <xdr:sp macro="" textlink="">
      <xdr:nvSpPr>
        <xdr:cNvPr id="3412" name="Text Box 15">
          <a:extLst>
            <a:ext uri="{FF2B5EF4-FFF2-40B4-BE49-F238E27FC236}">
              <a16:creationId xmlns:a16="http://schemas.microsoft.com/office/drawing/2014/main" id="{00000000-0008-0000-0400-000054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3" name="Text Box 16">
          <a:extLst>
            <a:ext uri="{FF2B5EF4-FFF2-40B4-BE49-F238E27FC236}">
              <a16:creationId xmlns:a16="http://schemas.microsoft.com/office/drawing/2014/main" id="{00000000-0008-0000-0400-00005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4" name="Text Box 17">
          <a:extLst>
            <a:ext uri="{FF2B5EF4-FFF2-40B4-BE49-F238E27FC236}">
              <a16:creationId xmlns:a16="http://schemas.microsoft.com/office/drawing/2014/main" id="{00000000-0008-0000-0400-00005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5" name="Text Box 18">
          <a:extLst>
            <a:ext uri="{FF2B5EF4-FFF2-40B4-BE49-F238E27FC236}">
              <a16:creationId xmlns:a16="http://schemas.microsoft.com/office/drawing/2014/main" id="{00000000-0008-0000-0400-00005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6" name="Text Box 19">
          <a:extLst>
            <a:ext uri="{FF2B5EF4-FFF2-40B4-BE49-F238E27FC236}">
              <a16:creationId xmlns:a16="http://schemas.microsoft.com/office/drawing/2014/main" id="{00000000-0008-0000-0400-00005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17" name="Text Box 16">
          <a:extLst>
            <a:ext uri="{FF2B5EF4-FFF2-40B4-BE49-F238E27FC236}">
              <a16:creationId xmlns:a16="http://schemas.microsoft.com/office/drawing/2014/main" id="{00000000-0008-0000-0400-00005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18" name="Text Box 17">
          <a:extLst>
            <a:ext uri="{FF2B5EF4-FFF2-40B4-BE49-F238E27FC236}">
              <a16:creationId xmlns:a16="http://schemas.microsoft.com/office/drawing/2014/main" id="{00000000-0008-0000-0400-00005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19" name="Text Box 18">
          <a:extLst>
            <a:ext uri="{FF2B5EF4-FFF2-40B4-BE49-F238E27FC236}">
              <a16:creationId xmlns:a16="http://schemas.microsoft.com/office/drawing/2014/main" id="{00000000-0008-0000-0400-00005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20" name="Text Box 19">
          <a:extLst>
            <a:ext uri="{FF2B5EF4-FFF2-40B4-BE49-F238E27FC236}">
              <a16:creationId xmlns:a16="http://schemas.microsoft.com/office/drawing/2014/main" id="{00000000-0008-0000-0400-00005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1" name="Text Box 16">
          <a:extLst>
            <a:ext uri="{FF2B5EF4-FFF2-40B4-BE49-F238E27FC236}">
              <a16:creationId xmlns:a16="http://schemas.microsoft.com/office/drawing/2014/main" id="{00000000-0008-0000-0400-00005D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2" name="Text Box 17">
          <a:extLst>
            <a:ext uri="{FF2B5EF4-FFF2-40B4-BE49-F238E27FC236}">
              <a16:creationId xmlns:a16="http://schemas.microsoft.com/office/drawing/2014/main" id="{00000000-0008-0000-0400-00005E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3" name="Text Box 18">
          <a:extLst>
            <a:ext uri="{FF2B5EF4-FFF2-40B4-BE49-F238E27FC236}">
              <a16:creationId xmlns:a16="http://schemas.microsoft.com/office/drawing/2014/main" id="{00000000-0008-0000-0400-00005F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4" name="Text Box 19">
          <a:extLst>
            <a:ext uri="{FF2B5EF4-FFF2-40B4-BE49-F238E27FC236}">
              <a16:creationId xmlns:a16="http://schemas.microsoft.com/office/drawing/2014/main" id="{00000000-0008-0000-0400-000060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3425" name="Text Box 15">
          <a:extLst>
            <a:ext uri="{FF2B5EF4-FFF2-40B4-BE49-F238E27FC236}">
              <a16:creationId xmlns:a16="http://schemas.microsoft.com/office/drawing/2014/main" id="{00000000-0008-0000-0400-000061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6" name="Text Box 16">
          <a:extLst>
            <a:ext uri="{FF2B5EF4-FFF2-40B4-BE49-F238E27FC236}">
              <a16:creationId xmlns:a16="http://schemas.microsoft.com/office/drawing/2014/main" id="{00000000-0008-0000-0400-00006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7" name="Text Box 17">
          <a:extLst>
            <a:ext uri="{FF2B5EF4-FFF2-40B4-BE49-F238E27FC236}">
              <a16:creationId xmlns:a16="http://schemas.microsoft.com/office/drawing/2014/main" id="{00000000-0008-0000-0400-00006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8" name="Text Box 18">
          <a:extLst>
            <a:ext uri="{FF2B5EF4-FFF2-40B4-BE49-F238E27FC236}">
              <a16:creationId xmlns:a16="http://schemas.microsoft.com/office/drawing/2014/main" id="{00000000-0008-0000-0400-00006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9" name="Text Box 19">
          <a:extLst>
            <a:ext uri="{FF2B5EF4-FFF2-40B4-BE49-F238E27FC236}">
              <a16:creationId xmlns:a16="http://schemas.microsoft.com/office/drawing/2014/main" id="{00000000-0008-0000-0400-00006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30" name="Text Box 16">
          <a:extLst>
            <a:ext uri="{FF2B5EF4-FFF2-40B4-BE49-F238E27FC236}">
              <a16:creationId xmlns:a16="http://schemas.microsoft.com/office/drawing/2014/main" id="{00000000-0008-0000-0400-00006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31" name="Text Box 17">
          <a:extLst>
            <a:ext uri="{FF2B5EF4-FFF2-40B4-BE49-F238E27FC236}">
              <a16:creationId xmlns:a16="http://schemas.microsoft.com/office/drawing/2014/main" id="{00000000-0008-0000-0400-00006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73</xdr:row>
      <xdr:rowOff>15875</xdr:rowOff>
    </xdr:from>
    <xdr:ext cx="95250" cy="171450"/>
    <xdr:sp macro="" textlink="">
      <xdr:nvSpPr>
        <xdr:cNvPr id="3432" name="Text Box 18">
          <a:extLst>
            <a:ext uri="{FF2B5EF4-FFF2-40B4-BE49-F238E27FC236}">
              <a16:creationId xmlns:a16="http://schemas.microsoft.com/office/drawing/2014/main" id="{00000000-0008-0000-0400-000068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3" name="Text Box 16">
          <a:extLst>
            <a:ext uri="{FF2B5EF4-FFF2-40B4-BE49-F238E27FC236}">
              <a16:creationId xmlns:a16="http://schemas.microsoft.com/office/drawing/2014/main" id="{00000000-0008-0000-0400-00006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4" name="Text Box 17">
          <a:extLst>
            <a:ext uri="{FF2B5EF4-FFF2-40B4-BE49-F238E27FC236}">
              <a16:creationId xmlns:a16="http://schemas.microsoft.com/office/drawing/2014/main" id="{00000000-0008-0000-0400-00006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5" name="Text Box 18">
          <a:extLst>
            <a:ext uri="{FF2B5EF4-FFF2-40B4-BE49-F238E27FC236}">
              <a16:creationId xmlns:a16="http://schemas.microsoft.com/office/drawing/2014/main" id="{00000000-0008-0000-0400-00006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6" name="Text Box 19">
          <a:extLst>
            <a:ext uri="{FF2B5EF4-FFF2-40B4-BE49-F238E27FC236}">
              <a16:creationId xmlns:a16="http://schemas.microsoft.com/office/drawing/2014/main" id="{00000000-0008-0000-0400-00006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7" name="Text Box 16">
          <a:extLst>
            <a:ext uri="{FF2B5EF4-FFF2-40B4-BE49-F238E27FC236}">
              <a16:creationId xmlns:a16="http://schemas.microsoft.com/office/drawing/2014/main" id="{00000000-0008-0000-0400-00006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73</xdr:row>
      <xdr:rowOff>170392</xdr:rowOff>
    </xdr:from>
    <xdr:ext cx="95250" cy="213632"/>
    <xdr:sp macro="" textlink="">
      <xdr:nvSpPr>
        <xdr:cNvPr id="3438" name="Text Box 15">
          <a:extLst>
            <a:ext uri="{FF2B5EF4-FFF2-40B4-BE49-F238E27FC236}">
              <a16:creationId xmlns:a16="http://schemas.microsoft.com/office/drawing/2014/main" id="{00000000-0008-0000-0400-00006E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8496"/>
    <xdr:sp macro="" textlink="">
      <xdr:nvSpPr>
        <xdr:cNvPr id="3439" name="Text Box 15">
          <a:extLst>
            <a:ext uri="{FF2B5EF4-FFF2-40B4-BE49-F238E27FC236}">
              <a16:creationId xmlns:a16="http://schemas.microsoft.com/office/drawing/2014/main" id="{00000000-0008-0000-0400-00006F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3440" name="Text Box 15">
          <a:extLst>
            <a:ext uri="{FF2B5EF4-FFF2-40B4-BE49-F238E27FC236}">
              <a16:creationId xmlns:a16="http://schemas.microsoft.com/office/drawing/2014/main" id="{00000000-0008-0000-0400-000070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504825</xdr:rowOff>
    </xdr:from>
    <xdr:ext cx="95250" cy="442269"/>
    <xdr:sp macro="" textlink="">
      <xdr:nvSpPr>
        <xdr:cNvPr id="3441" name="Text Box 15">
          <a:extLst>
            <a:ext uri="{FF2B5EF4-FFF2-40B4-BE49-F238E27FC236}">
              <a16:creationId xmlns:a16="http://schemas.microsoft.com/office/drawing/2014/main" id="{00000000-0008-0000-0400-000071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213632"/>
    <xdr:sp macro="" textlink="">
      <xdr:nvSpPr>
        <xdr:cNvPr id="3442" name="Text Box 15">
          <a:extLst>
            <a:ext uri="{FF2B5EF4-FFF2-40B4-BE49-F238E27FC236}">
              <a16:creationId xmlns:a16="http://schemas.microsoft.com/office/drawing/2014/main" id="{00000000-0008-0000-0400-000072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331"/>
    <xdr:sp macro="" textlink="">
      <xdr:nvSpPr>
        <xdr:cNvPr id="3443" name="Text Box 15">
          <a:extLst>
            <a:ext uri="{FF2B5EF4-FFF2-40B4-BE49-F238E27FC236}">
              <a16:creationId xmlns:a16="http://schemas.microsoft.com/office/drawing/2014/main" id="{00000000-0008-0000-0400-000073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73</xdr:row>
      <xdr:rowOff>170392</xdr:rowOff>
    </xdr:from>
    <xdr:ext cx="95250" cy="213632"/>
    <xdr:sp macro="" textlink="">
      <xdr:nvSpPr>
        <xdr:cNvPr id="3444" name="Text Box 15">
          <a:extLst>
            <a:ext uri="{FF2B5EF4-FFF2-40B4-BE49-F238E27FC236}">
              <a16:creationId xmlns:a16="http://schemas.microsoft.com/office/drawing/2014/main" id="{00000000-0008-0000-0400-000074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5" name="Text Box 16">
          <a:extLst>
            <a:ext uri="{FF2B5EF4-FFF2-40B4-BE49-F238E27FC236}">
              <a16:creationId xmlns:a16="http://schemas.microsoft.com/office/drawing/2014/main" id="{00000000-0008-0000-0400-00007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6" name="Text Box 17">
          <a:extLst>
            <a:ext uri="{FF2B5EF4-FFF2-40B4-BE49-F238E27FC236}">
              <a16:creationId xmlns:a16="http://schemas.microsoft.com/office/drawing/2014/main" id="{00000000-0008-0000-0400-00007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7" name="Text Box 18">
          <a:extLst>
            <a:ext uri="{FF2B5EF4-FFF2-40B4-BE49-F238E27FC236}">
              <a16:creationId xmlns:a16="http://schemas.microsoft.com/office/drawing/2014/main" id="{00000000-0008-0000-0400-00007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8" name="Text Box 19">
          <a:extLst>
            <a:ext uri="{FF2B5EF4-FFF2-40B4-BE49-F238E27FC236}">
              <a16:creationId xmlns:a16="http://schemas.microsoft.com/office/drawing/2014/main" id="{00000000-0008-0000-0400-00007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49" name="Text Box 16">
          <a:extLst>
            <a:ext uri="{FF2B5EF4-FFF2-40B4-BE49-F238E27FC236}">
              <a16:creationId xmlns:a16="http://schemas.microsoft.com/office/drawing/2014/main" id="{00000000-0008-0000-0400-00007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50" name="Text Box 17">
          <a:extLst>
            <a:ext uri="{FF2B5EF4-FFF2-40B4-BE49-F238E27FC236}">
              <a16:creationId xmlns:a16="http://schemas.microsoft.com/office/drawing/2014/main" id="{00000000-0008-0000-0400-00007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51" name="Text Box 18">
          <a:extLst>
            <a:ext uri="{FF2B5EF4-FFF2-40B4-BE49-F238E27FC236}">
              <a16:creationId xmlns:a16="http://schemas.microsoft.com/office/drawing/2014/main" id="{00000000-0008-0000-0400-00007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52" name="Text Box 19">
          <a:extLst>
            <a:ext uri="{FF2B5EF4-FFF2-40B4-BE49-F238E27FC236}">
              <a16:creationId xmlns:a16="http://schemas.microsoft.com/office/drawing/2014/main" id="{00000000-0008-0000-0400-00007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3" name="Text Box 16">
          <a:extLst>
            <a:ext uri="{FF2B5EF4-FFF2-40B4-BE49-F238E27FC236}">
              <a16:creationId xmlns:a16="http://schemas.microsoft.com/office/drawing/2014/main" id="{00000000-0008-0000-0400-00007D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4" name="Text Box 17">
          <a:extLst>
            <a:ext uri="{FF2B5EF4-FFF2-40B4-BE49-F238E27FC236}">
              <a16:creationId xmlns:a16="http://schemas.microsoft.com/office/drawing/2014/main" id="{00000000-0008-0000-0400-00007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5" name="Text Box 18">
          <a:extLst>
            <a:ext uri="{FF2B5EF4-FFF2-40B4-BE49-F238E27FC236}">
              <a16:creationId xmlns:a16="http://schemas.microsoft.com/office/drawing/2014/main" id="{00000000-0008-0000-0400-00007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6" name="Text Box 19">
          <a:extLst>
            <a:ext uri="{FF2B5EF4-FFF2-40B4-BE49-F238E27FC236}">
              <a16:creationId xmlns:a16="http://schemas.microsoft.com/office/drawing/2014/main" id="{00000000-0008-0000-0400-00008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75</xdr:row>
      <xdr:rowOff>504825</xdr:rowOff>
    </xdr:from>
    <xdr:ext cx="95250" cy="444014"/>
    <xdr:sp macro="" textlink="">
      <xdr:nvSpPr>
        <xdr:cNvPr id="3457" name="Text Box 15">
          <a:extLst>
            <a:ext uri="{FF2B5EF4-FFF2-40B4-BE49-F238E27FC236}">
              <a16:creationId xmlns:a16="http://schemas.microsoft.com/office/drawing/2014/main" id="{00000000-0008-0000-0400-000081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58" name="Text Box 16">
          <a:extLst>
            <a:ext uri="{FF2B5EF4-FFF2-40B4-BE49-F238E27FC236}">
              <a16:creationId xmlns:a16="http://schemas.microsoft.com/office/drawing/2014/main" id="{00000000-0008-0000-0400-00008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59" name="Text Box 17">
          <a:extLst>
            <a:ext uri="{FF2B5EF4-FFF2-40B4-BE49-F238E27FC236}">
              <a16:creationId xmlns:a16="http://schemas.microsoft.com/office/drawing/2014/main" id="{00000000-0008-0000-0400-00008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60" name="Text Box 18">
          <a:extLst>
            <a:ext uri="{FF2B5EF4-FFF2-40B4-BE49-F238E27FC236}">
              <a16:creationId xmlns:a16="http://schemas.microsoft.com/office/drawing/2014/main" id="{00000000-0008-0000-0400-00008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61" name="Text Box 19">
          <a:extLst>
            <a:ext uri="{FF2B5EF4-FFF2-40B4-BE49-F238E27FC236}">
              <a16:creationId xmlns:a16="http://schemas.microsoft.com/office/drawing/2014/main" id="{00000000-0008-0000-0400-00008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62" name="Text Box 16">
          <a:extLst>
            <a:ext uri="{FF2B5EF4-FFF2-40B4-BE49-F238E27FC236}">
              <a16:creationId xmlns:a16="http://schemas.microsoft.com/office/drawing/2014/main" id="{00000000-0008-0000-0400-00008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63" name="Text Box 17">
          <a:extLst>
            <a:ext uri="{FF2B5EF4-FFF2-40B4-BE49-F238E27FC236}">
              <a16:creationId xmlns:a16="http://schemas.microsoft.com/office/drawing/2014/main" id="{00000000-0008-0000-0400-00008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64" name="Text Box 18">
          <a:extLst>
            <a:ext uri="{FF2B5EF4-FFF2-40B4-BE49-F238E27FC236}">
              <a16:creationId xmlns:a16="http://schemas.microsoft.com/office/drawing/2014/main" id="{00000000-0008-0000-0400-00008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5" name="Text Box 16">
          <a:extLst>
            <a:ext uri="{FF2B5EF4-FFF2-40B4-BE49-F238E27FC236}">
              <a16:creationId xmlns:a16="http://schemas.microsoft.com/office/drawing/2014/main" id="{00000000-0008-0000-0400-00008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6" name="Text Box 17">
          <a:extLst>
            <a:ext uri="{FF2B5EF4-FFF2-40B4-BE49-F238E27FC236}">
              <a16:creationId xmlns:a16="http://schemas.microsoft.com/office/drawing/2014/main" id="{00000000-0008-0000-0400-00008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7" name="Text Box 18">
          <a:extLst>
            <a:ext uri="{FF2B5EF4-FFF2-40B4-BE49-F238E27FC236}">
              <a16:creationId xmlns:a16="http://schemas.microsoft.com/office/drawing/2014/main" id="{00000000-0008-0000-0400-00008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8" name="Text Box 19">
          <a:extLst>
            <a:ext uri="{FF2B5EF4-FFF2-40B4-BE49-F238E27FC236}">
              <a16:creationId xmlns:a16="http://schemas.microsoft.com/office/drawing/2014/main" id="{00000000-0008-0000-0400-00008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9" name="Text Box 16">
          <a:extLst>
            <a:ext uri="{FF2B5EF4-FFF2-40B4-BE49-F238E27FC236}">
              <a16:creationId xmlns:a16="http://schemas.microsoft.com/office/drawing/2014/main" id="{00000000-0008-0000-0400-00008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70" name="Text Box 17">
          <a:extLst>
            <a:ext uri="{FF2B5EF4-FFF2-40B4-BE49-F238E27FC236}">
              <a16:creationId xmlns:a16="http://schemas.microsoft.com/office/drawing/2014/main" id="{00000000-0008-0000-0400-00008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71" name="Text Box 18">
          <a:extLst>
            <a:ext uri="{FF2B5EF4-FFF2-40B4-BE49-F238E27FC236}">
              <a16:creationId xmlns:a16="http://schemas.microsoft.com/office/drawing/2014/main" id="{00000000-0008-0000-0400-00008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72" name="Text Box 19">
          <a:extLst>
            <a:ext uri="{FF2B5EF4-FFF2-40B4-BE49-F238E27FC236}">
              <a16:creationId xmlns:a16="http://schemas.microsoft.com/office/drawing/2014/main" id="{00000000-0008-0000-0400-00009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56743"/>
    <xdr:sp macro="" textlink="">
      <xdr:nvSpPr>
        <xdr:cNvPr id="3473" name="Text Box 15">
          <a:extLst>
            <a:ext uri="{FF2B5EF4-FFF2-40B4-BE49-F238E27FC236}">
              <a16:creationId xmlns:a16="http://schemas.microsoft.com/office/drawing/2014/main" id="{00000000-0008-0000-0400-0000910D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3474" name="Text Box 15">
          <a:extLst>
            <a:ext uri="{FF2B5EF4-FFF2-40B4-BE49-F238E27FC236}">
              <a16:creationId xmlns:a16="http://schemas.microsoft.com/office/drawing/2014/main" id="{00000000-0008-0000-0400-000092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504825</xdr:rowOff>
    </xdr:from>
    <xdr:ext cx="95250" cy="442269"/>
    <xdr:sp macro="" textlink="">
      <xdr:nvSpPr>
        <xdr:cNvPr id="3475" name="Text Box 15">
          <a:extLst>
            <a:ext uri="{FF2B5EF4-FFF2-40B4-BE49-F238E27FC236}">
              <a16:creationId xmlns:a16="http://schemas.microsoft.com/office/drawing/2014/main" id="{00000000-0008-0000-0400-000093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213632"/>
    <xdr:sp macro="" textlink="">
      <xdr:nvSpPr>
        <xdr:cNvPr id="3476" name="Text Box 15">
          <a:extLst>
            <a:ext uri="{FF2B5EF4-FFF2-40B4-BE49-F238E27FC236}">
              <a16:creationId xmlns:a16="http://schemas.microsoft.com/office/drawing/2014/main" id="{00000000-0008-0000-0400-000094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331"/>
    <xdr:sp macro="" textlink="">
      <xdr:nvSpPr>
        <xdr:cNvPr id="3477" name="Text Box 15">
          <a:extLst>
            <a:ext uri="{FF2B5EF4-FFF2-40B4-BE49-F238E27FC236}">
              <a16:creationId xmlns:a16="http://schemas.microsoft.com/office/drawing/2014/main" id="{00000000-0008-0000-0400-000095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213632"/>
    <xdr:sp macro="" textlink="">
      <xdr:nvSpPr>
        <xdr:cNvPr id="3478" name="Text Box 15">
          <a:extLst>
            <a:ext uri="{FF2B5EF4-FFF2-40B4-BE49-F238E27FC236}">
              <a16:creationId xmlns:a16="http://schemas.microsoft.com/office/drawing/2014/main" id="{00000000-0008-0000-0400-000096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79" name="Text Box 16">
          <a:extLst>
            <a:ext uri="{FF2B5EF4-FFF2-40B4-BE49-F238E27FC236}">
              <a16:creationId xmlns:a16="http://schemas.microsoft.com/office/drawing/2014/main" id="{00000000-0008-0000-0400-00009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80" name="Text Box 17">
          <a:extLst>
            <a:ext uri="{FF2B5EF4-FFF2-40B4-BE49-F238E27FC236}">
              <a16:creationId xmlns:a16="http://schemas.microsoft.com/office/drawing/2014/main" id="{00000000-0008-0000-0400-00009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81" name="Text Box 18">
          <a:extLst>
            <a:ext uri="{FF2B5EF4-FFF2-40B4-BE49-F238E27FC236}">
              <a16:creationId xmlns:a16="http://schemas.microsoft.com/office/drawing/2014/main" id="{00000000-0008-0000-0400-00009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82" name="Text Box 19">
          <a:extLst>
            <a:ext uri="{FF2B5EF4-FFF2-40B4-BE49-F238E27FC236}">
              <a16:creationId xmlns:a16="http://schemas.microsoft.com/office/drawing/2014/main" id="{00000000-0008-0000-0400-00009A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3" name="Text Box 16">
          <a:extLst>
            <a:ext uri="{FF2B5EF4-FFF2-40B4-BE49-F238E27FC236}">
              <a16:creationId xmlns:a16="http://schemas.microsoft.com/office/drawing/2014/main" id="{00000000-0008-0000-0400-00009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4" name="Text Box 17">
          <a:extLst>
            <a:ext uri="{FF2B5EF4-FFF2-40B4-BE49-F238E27FC236}">
              <a16:creationId xmlns:a16="http://schemas.microsoft.com/office/drawing/2014/main" id="{00000000-0008-0000-0400-00009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5" name="Text Box 18">
          <a:extLst>
            <a:ext uri="{FF2B5EF4-FFF2-40B4-BE49-F238E27FC236}">
              <a16:creationId xmlns:a16="http://schemas.microsoft.com/office/drawing/2014/main" id="{00000000-0008-0000-0400-00009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6" name="Text Box 19">
          <a:extLst>
            <a:ext uri="{FF2B5EF4-FFF2-40B4-BE49-F238E27FC236}">
              <a16:creationId xmlns:a16="http://schemas.microsoft.com/office/drawing/2014/main" id="{00000000-0008-0000-0400-00009E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87" name="Text Box 16">
          <a:extLst>
            <a:ext uri="{FF2B5EF4-FFF2-40B4-BE49-F238E27FC236}">
              <a16:creationId xmlns:a16="http://schemas.microsoft.com/office/drawing/2014/main" id="{00000000-0008-0000-0400-00009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88" name="Text Box 17">
          <a:extLst>
            <a:ext uri="{FF2B5EF4-FFF2-40B4-BE49-F238E27FC236}">
              <a16:creationId xmlns:a16="http://schemas.microsoft.com/office/drawing/2014/main" id="{00000000-0008-0000-0400-0000A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89" name="Text Box 18">
          <a:extLst>
            <a:ext uri="{FF2B5EF4-FFF2-40B4-BE49-F238E27FC236}">
              <a16:creationId xmlns:a16="http://schemas.microsoft.com/office/drawing/2014/main" id="{00000000-0008-0000-0400-0000A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90" name="Text Box 19">
          <a:extLst>
            <a:ext uri="{FF2B5EF4-FFF2-40B4-BE49-F238E27FC236}">
              <a16:creationId xmlns:a16="http://schemas.microsoft.com/office/drawing/2014/main" id="{00000000-0008-0000-0400-0000A2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75</xdr:row>
      <xdr:rowOff>504825</xdr:rowOff>
    </xdr:from>
    <xdr:ext cx="95250" cy="444014"/>
    <xdr:sp macro="" textlink="">
      <xdr:nvSpPr>
        <xdr:cNvPr id="3491" name="Text Box 15">
          <a:extLst>
            <a:ext uri="{FF2B5EF4-FFF2-40B4-BE49-F238E27FC236}">
              <a16:creationId xmlns:a16="http://schemas.microsoft.com/office/drawing/2014/main" id="{00000000-0008-0000-0400-0000A3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2" name="Text Box 16">
          <a:extLst>
            <a:ext uri="{FF2B5EF4-FFF2-40B4-BE49-F238E27FC236}">
              <a16:creationId xmlns:a16="http://schemas.microsoft.com/office/drawing/2014/main" id="{00000000-0008-0000-0400-0000A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3" name="Text Box 17">
          <a:extLst>
            <a:ext uri="{FF2B5EF4-FFF2-40B4-BE49-F238E27FC236}">
              <a16:creationId xmlns:a16="http://schemas.microsoft.com/office/drawing/2014/main" id="{00000000-0008-0000-0400-0000A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4" name="Text Box 18">
          <a:extLst>
            <a:ext uri="{FF2B5EF4-FFF2-40B4-BE49-F238E27FC236}">
              <a16:creationId xmlns:a16="http://schemas.microsoft.com/office/drawing/2014/main" id="{00000000-0008-0000-0400-0000A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5" name="Text Box 19">
          <a:extLst>
            <a:ext uri="{FF2B5EF4-FFF2-40B4-BE49-F238E27FC236}">
              <a16:creationId xmlns:a16="http://schemas.microsoft.com/office/drawing/2014/main" id="{00000000-0008-0000-0400-0000A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75</xdr:row>
      <xdr:rowOff>504825</xdr:rowOff>
    </xdr:from>
    <xdr:ext cx="95250" cy="442269"/>
    <xdr:sp macro="" textlink="">
      <xdr:nvSpPr>
        <xdr:cNvPr id="3496" name="Text Box 15">
          <a:extLst>
            <a:ext uri="{FF2B5EF4-FFF2-40B4-BE49-F238E27FC236}">
              <a16:creationId xmlns:a16="http://schemas.microsoft.com/office/drawing/2014/main" id="{00000000-0008-0000-0400-0000A80D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97" name="Text Box 16">
          <a:extLst>
            <a:ext uri="{FF2B5EF4-FFF2-40B4-BE49-F238E27FC236}">
              <a16:creationId xmlns:a16="http://schemas.microsoft.com/office/drawing/2014/main" id="{00000000-0008-0000-0400-0000A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98" name="Text Box 17">
          <a:extLst>
            <a:ext uri="{FF2B5EF4-FFF2-40B4-BE49-F238E27FC236}">
              <a16:creationId xmlns:a16="http://schemas.microsoft.com/office/drawing/2014/main" id="{00000000-0008-0000-0400-0000A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99" name="Text Box 18">
          <a:extLst>
            <a:ext uri="{FF2B5EF4-FFF2-40B4-BE49-F238E27FC236}">
              <a16:creationId xmlns:a16="http://schemas.microsoft.com/office/drawing/2014/main" id="{00000000-0008-0000-0400-0000A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0" name="Text Box 16">
          <a:extLst>
            <a:ext uri="{FF2B5EF4-FFF2-40B4-BE49-F238E27FC236}">
              <a16:creationId xmlns:a16="http://schemas.microsoft.com/office/drawing/2014/main" id="{00000000-0008-0000-0400-0000A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1" name="Text Box 17">
          <a:extLst>
            <a:ext uri="{FF2B5EF4-FFF2-40B4-BE49-F238E27FC236}">
              <a16:creationId xmlns:a16="http://schemas.microsoft.com/office/drawing/2014/main" id="{00000000-0008-0000-0400-0000A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2" name="Text Box 18">
          <a:extLst>
            <a:ext uri="{FF2B5EF4-FFF2-40B4-BE49-F238E27FC236}">
              <a16:creationId xmlns:a16="http://schemas.microsoft.com/office/drawing/2014/main" id="{00000000-0008-0000-0400-0000A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3" name="Text Box 19">
          <a:extLst>
            <a:ext uri="{FF2B5EF4-FFF2-40B4-BE49-F238E27FC236}">
              <a16:creationId xmlns:a16="http://schemas.microsoft.com/office/drawing/2014/main" id="{00000000-0008-0000-0400-0000A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4" name="Text Box 16">
          <a:extLst>
            <a:ext uri="{FF2B5EF4-FFF2-40B4-BE49-F238E27FC236}">
              <a16:creationId xmlns:a16="http://schemas.microsoft.com/office/drawing/2014/main" id="{00000000-0008-0000-0400-0000B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5" name="Text Box 17">
          <a:extLst>
            <a:ext uri="{FF2B5EF4-FFF2-40B4-BE49-F238E27FC236}">
              <a16:creationId xmlns:a16="http://schemas.microsoft.com/office/drawing/2014/main" id="{00000000-0008-0000-0400-0000B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6" name="Text Box 18">
          <a:extLst>
            <a:ext uri="{FF2B5EF4-FFF2-40B4-BE49-F238E27FC236}">
              <a16:creationId xmlns:a16="http://schemas.microsoft.com/office/drawing/2014/main" id="{00000000-0008-0000-0400-0000B2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77</xdr:row>
      <xdr:rowOff>170392</xdr:rowOff>
    </xdr:from>
    <xdr:ext cx="95250" cy="213632"/>
    <xdr:sp macro="" textlink="">
      <xdr:nvSpPr>
        <xdr:cNvPr id="3507" name="Text Box 15">
          <a:extLst>
            <a:ext uri="{FF2B5EF4-FFF2-40B4-BE49-F238E27FC236}">
              <a16:creationId xmlns:a16="http://schemas.microsoft.com/office/drawing/2014/main" id="{00000000-0008-0000-0400-0000B3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08" name="Text Box 16">
          <a:extLst>
            <a:ext uri="{FF2B5EF4-FFF2-40B4-BE49-F238E27FC236}">
              <a16:creationId xmlns:a16="http://schemas.microsoft.com/office/drawing/2014/main" id="{00000000-0008-0000-0400-0000B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09" name="Text Box 17">
          <a:extLst>
            <a:ext uri="{FF2B5EF4-FFF2-40B4-BE49-F238E27FC236}">
              <a16:creationId xmlns:a16="http://schemas.microsoft.com/office/drawing/2014/main" id="{00000000-0008-0000-0400-0000B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10" name="Text Box 18">
          <a:extLst>
            <a:ext uri="{FF2B5EF4-FFF2-40B4-BE49-F238E27FC236}">
              <a16:creationId xmlns:a16="http://schemas.microsoft.com/office/drawing/2014/main" id="{00000000-0008-0000-0400-0000B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11" name="Text Box 19">
          <a:extLst>
            <a:ext uri="{FF2B5EF4-FFF2-40B4-BE49-F238E27FC236}">
              <a16:creationId xmlns:a16="http://schemas.microsoft.com/office/drawing/2014/main" id="{00000000-0008-0000-0400-0000B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2" name="Text Box 16">
          <a:extLst>
            <a:ext uri="{FF2B5EF4-FFF2-40B4-BE49-F238E27FC236}">
              <a16:creationId xmlns:a16="http://schemas.microsoft.com/office/drawing/2014/main" id="{00000000-0008-0000-0400-0000B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3" name="Text Box 17">
          <a:extLst>
            <a:ext uri="{FF2B5EF4-FFF2-40B4-BE49-F238E27FC236}">
              <a16:creationId xmlns:a16="http://schemas.microsoft.com/office/drawing/2014/main" id="{00000000-0008-0000-0400-0000B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4" name="Text Box 18">
          <a:extLst>
            <a:ext uri="{FF2B5EF4-FFF2-40B4-BE49-F238E27FC236}">
              <a16:creationId xmlns:a16="http://schemas.microsoft.com/office/drawing/2014/main" id="{00000000-0008-0000-0400-0000B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5" name="Text Box 19">
          <a:extLst>
            <a:ext uri="{FF2B5EF4-FFF2-40B4-BE49-F238E27FC236}">
              <a16:creationId xmlns:a16="http://schemas.microsoft.com/office/drawing/2014/main" id="{00000000-0008-0000-0400-0000B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6" name="Text Box 16">
          <a:extLst>
            <a:ext uri="{FF2B5EF4-FFF2-40B4-BE49-F238E27FC236}">
              <a16:creationId xmlns:a16="http://schemas.microsoft.com/office/drawing/2014/main" id="{00000000-0008-0000-0400-0000BC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7" name="Text Box 17">
          <a:extLst>
            <a:ext uri="{FF2B5EF4-FFF2-40B4-BE49-F238E27FC236}">
              <a16:creationId xmlns:a16="http://schemas.microsoft.com/office/drawing/2014/main" id="{00000000-0008-0000-0400-0000BD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8" name="Text Box 18">
          <a:extLst>
            <a:ext uri="{FF2B5EF4-FFF2-40B4-BE49-F238E27FC236}">
              <a16:creationId xmlns:a16="http://schemas.microsoft.com/office/drawing/2014/main" id="{00000000-0008-0000-0400-0000BE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9" name="Text Box 19">
          <a:extLst>
            <a:ext uri="{FF2B5EF4-FFF2-40B4-BE49-F238E27FC236}">
              <a16:creationId xmlns:a16="http://schemas.microsoft.com/office/drawing/2014/main" id="{00000000-0008-0000-0400-0000BF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75</xdr:row>
      <xdr:rowOff>504825</xdr:rowOff>
    </xdr:from>
    <xdr:ext cx="95250" cy="444014"/>
    <xdr:sp macro="" textlink="">
      <xdr:nvSpPr>
        <xdr:cNvPr id="3520" name="Text Box 15">
          <a:extLst>
            <a:ext uri="{FF2B5EF4-FFF2-40B4-BE49-F238E27FC236}">
              <a16:creationId xmlns:a16="http://schemas.microsoft.com/office/drawing/2014/main" id="{00000000-0008-0000-0400-0000C0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1" name="Text Box 16">
          <a:extLst>
            <a:ext uri="{FF2B5EF4-FFF2-40B4-BE49-F238E27FC236}">
              <a16:creationId xmlns:a16="http://schemas.microsoft.com/office/drawing/2014/main" id="{00000000-0008-0000-0400-0000C1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2" name="Text Box 17">
          <a:extLst>
            <a:ext uri="{FF2B5EF4-FFF2-40B4-BE49-F238E27FC236}">
              <a16:creationId xmlns:a16="http://schemas.microsoft.com/office/drawing/2014/main" id="{00000000-0008-0000-0400-0000C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3" name="Text Box 18">
          <a:extLst>
            <a:ext uri="{FF2B5EF4-FFF2-40B4-BE49-F238E27FC236}">
              <a16:creationId xmlns:a16="http://schemas.microsoft.com/office/drawing/2014/main" id="{00000000-0008-0000-0400-0000C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4" name="Text Box 19">
          <a:extLst>
            <a:ext uri="{FF2B5EF4-FFF2-40B4-BE49-F238E27FC236}">
              <a16:creationId xmlns:a16="http://schemas.microsoft.com/office/drawing/2014/main" id="{00000000-0008-0000-0400-0000C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25" name="Text Box 16">
          <a:extLst>
            <a:ext uri="{FF2B5EF4-FFF2-40B4-BE49-F238E27FC236}">
              <a16:creationId xmlns:a16="http://schemas.microsoft.com/office/drawing/2014/main" id="{00000000-0008-0000-0400-0000C5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26" name="Text Box 17">
          <a:extLst>
            <a:ext uri="{FF2B5EF4-FFF2-40B4-BE49-F238E27FC236}">
              <a16:creationId xmlns:a16="http://schemas.microsoft.com/office/drawing/2014/main" id="{00000000-0008-0000-0400-0000C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77</xdr:row>
      <xdr:rowOff>15875</xdr:rowOff>
    </xdr:from>
    <xdr:ext cx="95250" cy="171450"/>
    <xdr:sp macro="" textlink="">
      <xdr:nvSpPr>
        <xdr:cNvPr id="3527" name="Text Box 18">
          <a:extLst>
            <a:ext uri="{FF2B5EF4-FFF2-40B4-BE49-F238E27FC236}">
              <a16:creationId xmlns:a16="http://schemas.microsoft.com/office/drawing/2014/main" id="{00000000-0008-0000-0400-0000C7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28" name="Text Box 16">
          <a:extLst>
            <a:ext uri="{FF2B5EF4-FFF2-40B4-BE49-F238E27FC236}">
              <a16:creationId xmlns:a16="http://schemas.microsoft.com/office/drawing/2014/main" id="{00000000-0008-0000-0400-0000C8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29" name="Text Box 17">
          <a:extLst>
            <a:ext uri="{FF2B5EF4-FFF2-40B4-BE49-F238E27FC236}">
              <a16:creationId xmlns:a16="http://schemas.microsoft.com/office/drawing/2014/main" id="{00000000-0008-0000-0400-0000C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30" name="Text Box 18">
          <a:extLst>
            <a:ext uri="{FF2B5EF4-FFF2-40B4-BE49-F238E27FC236}">
              <a16:creationId xmlns:a16="http://schemas.microsoft.com/office/drawing/2014/main" id="{00000000-0008-0000-0400-0000C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31" name="Text Box 19">
          <a:extLst>
            <a:ext uri="{FF2B5EF4-FFF2-40B4-BE49-F238E27FC236}">
              <a16:creationId xmlns:a16="http://schemas.microsoft.com/office/drawing/2014/main" id="{00000000-0008-0000-0400-0000C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32" name="Text Box 16">
          <a:extLst>
            <a:ext uri="{FF2B5EF4-FFF2-40B4-BE49-F238E27FC236}">
              <a16:creationId xmlns:a16="http://schemas.microsoft.com/office/drawing/2014/main" id="{00000000-0008-0000-0400-0000C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77</xdr:row>
      <xdr:rowOff>170392</xdr:rowOff>
    </xdr:from>
    <xdr:ext cx="95250" cy="213632"/>
    <xdr:sp macro="" textlink="">
      <xdr:nvSpPr>
        <xdr:cNvPr id="3533" name="Text Box 15">
          <a:extLst>
            <a:ext uri="{FF2B5EF4-FFF2-40B4-BE49-F238E27FC236}">
              <a16:creationId xmlns:a16="http://schemas.microsoft.com/office/drawing/2014/main" id="{00000000-0008-0000-0400-0000CD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8496"/>
    <xdr:sp macro="" textlink="">
      <xdr:nvSpPr>
        <xdr:cNvPr id="3534" name="Text Box 15">
          <a:extLst>
            <a:ext uri="{FF2B5EF4-FFF2-40B4-BE49-F238E27FC236}">
              <a16:creationId xmlns:a16="http://schemas.microsoft.com/office/drawing/2014/main" id="{00000000-0008-0000-0400-0000CE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3535" name="Text Box 15">
          <a:extLst>
            <a:ext uri="{FF2B5EF4-FFF2-40B4-BE49-F238E27FC236}">
              <a16:creationId xmlns:a16="http://schemas.microsoft.com/office/drawing/2014/main" id="{00000000-0008-0000-0400-0000CF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504825</xdr:rowOff>
    </xdr:from>
    <xdr:ext cx="95250" cy="442269"/>
    <xdr:sp macro="" textlink="">
      <xdr:nvSpPr>
        <xdr:cNvPr id="3536" name="Text Box 15">
          <a:extLst>
            <a:ext uri="{FF2B5EF4-FFF2-40B4-BE49-F238E27FC236}">
              <a16:creationId xmlns:a16="http://schemas.microsoft.com/office/drawing/2014/main" id="{00000000-0008-0000-0400-0000D0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213632"/>
    <xdr:sp macro="" textlink="">
      <xdr:nvSpPr>
        <xdr:cNvPr id="3537" name="Text Box 15">
          <a:extLst>
            <a:ext uri="{FF2B5EF4-FFF2-40B4-BE49-F238E27FC236}">
              <a16:creationId xmlns:a16="http://schemas.microsoft.com/office/drawing/2014/main" id="{00000000-0008-0000-0400-0000D1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331"/>
    <xdr:sp macro="" textlink="">
      <xdr:nvSpPr>
        <xdr:cNvPr id="3538" name="Text Box 15">
          <a:extLst>
            <a:ext uri="{FF2B5EF4-FFF2-40B4-BE49-F238E27FC236}">
              <a16:creationId xmlns:a16="http://schemas.microsoft.com/office/drawing/2014/main" id="{00000000-0008-0000-0400-0000D2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77</xdr:row>
      <xdr:rowOff>170392</xdr:rowOff>
    </xdr:from>
    <xdr:ext cx="95250" cy="213632"/>
    <xdr:sp macro="" textlink="">
      <xdr:nvSpPr>
        <xdr:cNvPr id="3539" name="Text Box 15">
          <a:extLst>
            <a:ext uri="{FF2B5EF4-FFF2-40B4-BE49-F238E27FC236}">
              <a16:creationId xmlns:a16="http://schemas.microsoft.com/office/drawing/2014/main" id="{00000000-0008-0000-0400-0000D3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0" name="Text Box 16">
          <a:extLst>
            <a:ext uri="{FF2B5EF4-FFF2-40B4-BE49-F238E27FC236}">
              <a16:creationId xmlns:a16="http://schemas.microsoft.com/office/drawing/2014/main" id="{00000000-0008-0000-0400-0000D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1" name="Text Box 17">
          <a:extLst>
            <a:ext uri="{FF2B5EF4-FFF2-40B4-BE49-F238E27FC236}">
              <a16:creationId xmlns:a16="http://schemas.microsoft.com/office/drawing/2014/main" id="{00000000-0008-0000-0400-0000D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2" name="Text Box 18">
          <a:extLst>
            <a:ext uri="{FF2B5EF4-FFF2-40B4-BE49-F238E27FC236}">
              <a16:creationId xmlns:a16="http://schemas.microsoft.com/office/drawing/2014/main" id="{00000000-0008-0000-0400-0000D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3" name="Text Box 19">
          <a:extLst>
            <a:ext uri="{FF2B5EF4-FFF2-40B4-BE49-F238E27FC236}">
              <a16:creationId xmlns:a16="http://schemas.microsoft.com/office/drawing/2014/main" id="{00000000-0008-0000-0400-0000D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4" name="Text Box 16">
          <a:extLst>
            <a:ext uri="{FF2B5EF4-FFF2-40B4-BE49-F238E27FC236}">
              <a16:creationId xmlns:a16="http://schemas.microsoft.com/office/drawing/2014/main" id="{00000000-0008-0000-0400-0000D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5" name="Text Box 17">
          <a:extLst>
            <a:ext uri="{FF2B5EF4-FFF2-40B4-BE49-F238E27FC236}">
              <a16:creationId xmlns:a16="http://schemas.microsoft.com/office/drawing/2014/main" id="{00000000-0008-0000-0400-0000D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6" name="Text Box 18">
          <a:extLst>
            <a:ext uri="{FF2B5EF4-FFF2-40B4-BE49-F238E27FC236}">
              <a16:creationId xmlns:a16="http://schemas.microsoft.com/office/drawing/2014/main" id="{00000000-0008-0000-0400-0000D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7" name="Text Box 19">
          <a:extLst>
            <a:ext uri="{FF2B5EF4-FFF2-40B4-BE49-F238E27FC236}">
              <a16:creationId xmlns:a16="http://schemas.microsoft.com/office/drawing/2014/main" id="{00000000-0008-0000-0400-0000D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48" name="Text Box 16">
          <a:extLst>
            <a:ext uri="{FF2B5EF4-FFF2-40B4-BE49-F238E27FC236}">
              <a16:creationId xmlns:a16="http://schemas.microsoft.com/office/drawing/2014/main" id="{00000000-0008-0000-0400-0000DC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49" name="Text Box 17">
          <a:extLst>
            <a:ext uri="{FF2B5EF4-FFF2-40B4-BE49-F238E27FC236}">
              <a16:creationId xmlns:a16="http://schemas.microsoft.com/office/drawing/2014/main" id="{00000000-0008-0000-0400-0000DD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50" name="Text Box 18">
          <a:extLst>
            <a:ext uri="{FF2B5EF4-FFF2-40B4-BE49-F238E27FC236}">
              <a16:creationId xmlns:a16="http://schemas.microsoft.com/office/drawing/2014/main" id="{00000000-0008-0000-0400-0000D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51" name="Text Box 19">
          <a:extLst>
            <a:ext uri="{FF2B5EF4-FFF2-40B4-BE49-F238E27FC236}">
              <a16:creationId xmlns:a16="http://schemas.microsoft.com/office/drawing/2014/main" id="{00000000-0008-0000-0400-0000D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79</xdr:row>
      <xdr:rowOff>504825</xdr:rowOff>
    </xdr:from>
    <xdr:ext cx="95250" cy="444014"/>
    <xdr:sp macro="" textlink="">
      <xdr:nvSpPr>
        <xdr:cNvPr id="3552" name="Text Box 15">
          <a:extLst>
            <a:ext uri="{FF2B5EF4-FFF2-40B4-BE49-F238E27FC236}">
              <a16:creationId xmlns:a16="http://schemas.microsoft.com/office/drawing/2014/main" id="{00000000-0008-0000-0400-0000E0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3" name="Text Box 16">
          <a:extLst>
            <a:ext uri="{FF2B5EF4-FFF2-40B4-BE49-F238E27FC236}">
              <a16:creationId xmlns:a16="http://schemas.microsoft.com/office/drawing/2014/main" id="{00000000-0008-0000-0400-0000E1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4" name="Text Box 17">
          <a:extLst>
            <a:ext uri="{FF2B5EF4-FFF2-40B4-BE49-F238E27FC236}">
              <a16:creationId xmlns:a16="http://schemas.microsoft.com/office/drawing/2014/main" id="{00000000-0008-0000-0400-0000E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5" name="Text Box 18">
          <a:extLst>
            <a:ext uri="{FF2B5EF4-FFF2-40B4-BE49-F238E27FC236}">
              <a16:creationId xmlns:a16="http://schemas.microsoft.com/office/drawing/2014/main" id="{00000000-0008-0000-0400-0000E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6" name="Text Box 19">
          <a:extLst>
            <a:ext uri="{FF2B5EF4-FFF2-40B4-BE49-F238E27FC236}">
              <a16:creationId xmlns:a16="http://schemas.microsoft.com/office/drawing/2014/main" id="{00000000-0008-0000-0400-0000E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57" name="Text Box 16">
          <a:extLst>
            <a:ext uri="{FF2B5EF4-FFF2-40B4-BE49-F238E27FC236}">
              <a16:creationId xmlns:a16="http://schemas.microsoft.com/office/drawing/2014/main" id="{00000000-0008-0000-0400-0000E5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58" name="Text Box 17">
          <a:extLst>
            <a:ext uri="{FF2B5EF4-FFF2-40B4-BE49-F238E27FC236}">
              <a16:creationId xmlns:a16="http://schemas.microsoft.com/office/drawing/2014/main" id="{00000000-0008-0000-0400-0000E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59" name="Text Box 18">
          <a:extLst>
            <a:ext uri="{FF2B5EF4-FFF2-40B4-BE49-F238E27FC236}">
              <a16:creationId xmlns:a16="http://schemas.microsoft.com/office/drawing/2014/main" id="{00000000-0008-0000-0400-0000E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0" name="Text Box 16">
          <a:extLst>
            <a:ext uri="{FF2B5EF4-FFF2-40B4-BE49-F238E27FC236}">
              <a16:creationId xmlns:a16="http://schemas.microsoft.com/office/drawing/2014/main" id="{00000000-0008-0000-0400-0000E8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1" name="Text Box 17">
          <a:extLst>
            <a:ext uri="{FF2B5EF4-FFF2-40B4-BE49-F238E27FC236}">
              <a16:creationId xmlns:a16="http://schemas.microsoft.com/office/drawing/2014/main" id="{00000000-0008-0000-0400-0000E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2" name="Text Box 18">
          <a:extLst>
            <a:ext uri="{FF2B5EF4-FFF2-40B4-BE49-F238E27FC236}">
              <a16:creationId xmlns:a16="http://schemas.microsoft.com/office/drawing/2014/main" id="{00000000-0008-0000-0400-0000E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3" name="Text Box 19">
          <a:extLst>
            <a:ext uri="{FF2B5EF4-FFF2-40B4-BE49-F238E27FC236}">
              <a16:creationId xmlns:a16="http://schemas.microsoft.com/office/drawing/2014/main" id="{00000000-0008-0000-0400-0000E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4" name="Text Box 16">
          <a:extLst>
            <a:ext uri="{FF2B5EF4-FFF2-40B4-BE49-F238E27FC236}">
              <a16:creationId xmlns:a16="http://schemas.microsoft.com/office/drawing/2014/main" id="{00000000-0008-0000-0400-0000E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5" name="Text Box 17">
          <a:extLst>
            <a:ext uri="{FF2B5EF4-FFF2-40B4-BE49-F238E27FC236}">
              <a16:creationId xmlns:a16="http://schemas.microsoft.com/office/drawing/2014/main" id="{00000000-0008-0000-0400-0000E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6" name="Text Box 18">
          <a:extLst>
            <a:ext uri="{FF2B5EF4-FFF2-40B4-BE49-F238E27FC236}">
              <a16:creationId xmlns:a16="http://schemas.microsoft.com/office/drawing/2014/main" id="{00000000-0008-0000-0400-0000E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7" name="Text Box 19">
          <a:extLst>
            <a:ext uri="{FF2B5EF4-FFF2-40B4-BE49-F238E27FC236}">
              <a16:creationId xmlns:a16="http://schemas.microsoft.com/office/drawing/2014/main" id="{00000000-0008-0000-0400-0000E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56743"/>
    <xdr:sp macro="" textlink="">
      <xdr:nvSpPr>
        <xdr:cNvPr id="3568" name="Text Box 15">
          <a:extLst>
            <a:ext uri="{FF2B5EF4-FFF2-40B4-BE49-F238E27FC236}">
              <a16:creationId xmlns:a16="http://schemas.microsoft.com/office/drawing/2014/main" id="{00000000-0008-0000-0400-0000F00D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3569" name="Text Box 15">
          <a:extLst>
            <a:ext uri="{FF2B5EF4-FFF2-40B4-BE49-F238E27FC236}">
              <a16:creationId xmlns:a16="http://schemas.microsoft.com/office/drawing/2014/main" id="{00000000-0008-0000-0400-0000F1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504825</xdr:rowOff>
    </xdr:from>
    <xdr:ext cx="95250" cy="442269"/>
    <xdr:sp macro="" textlink="">
      <xdr:nvSpPr>
        <xdr:cNvPr id="3570" name="Text Box 15">
          <a:extLst>
            <a:ext uri="{FF2B5EF4-FFF2-40B4-BE49-F238E27FC236}">
              <a16:creationId xmlns:a16="http://schemas.microsoft.com/office/drawing/2014/main" id="{00000000-0008-0000-0400-0000F2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213632"/>
    <xdr:sp macro="" textlink="">
      <xdr:nvSpPr>
        <xdr:cNvPr id="3571" name="Text Box 15">
          <a:extLst>
            <a:ext uri="{FF2B5EF4-FFF2-40B4-BE49-F238E27FC236}">
              <a16:creationId xmlns:a16="http://schemas.microsoft.com/office/drawing/2014/main" id="{00000000-0008-0000-0400-0000F3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331"/>
    <xdr:sp macro="" textlink="">
      <xdr:nvSpPr>
        <xdr:cNvPr id="3572" name="Text Box 15">
          <a:extLst>
            <a:ext uri="{FF2B5EF4-FFF2-40B4-BE49-F238E27FC236}">
              <a16:creationId xmlns:a16="http://schemas.microsoft.com/office/drawing/2014/main" id="{00000000-0008-0000-0400-0000F4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213632"/>
    <xdr:sp macro="" textlink="">
      <xdr:nvSpPr>
        <xdr:cNvPr id="3573" name="Text Box 15">
          <a:extLst>
            <a:ext uri="{FF2B5EF4-FFF2-40B4-BE49-F238E27FC236}">
              <a16:creationId xmlns:a16="http://schemas.microsoft.com/office/drawing/2014/main" id="{00000000-0008-0000-0400-0000F5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4" name="Text Box 16">
          <a:extLst>
            <a:ext uri="{FF2B5EF4-FFF2-40B4-BE49-F238E27FC236}">
              <a16:creationId xmlns:a16="http://schemas.microsoft.com/office/drawing/2014/main" id="{00000000-0008-0000-0400-0000F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5" name="Text Box 17">
          <a:extLst>
            <a:ext uri="{FF2B5EF4-FFF2-40B4-BE49-F238E27FC236}">
              <a16:creationId xmlns:a16="http://schemas.microsoft.com/office/drawing/2014/main" id="{00000000-0008-0000-0400-0000F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6" name="Text Box 18">
          <a:extLst>
            <a:ext uri="{FF2B5EF4-FFF2-40B4-BE49-F238E27FC236}">
              <a16:creationId xmlns:a16="http://schemas.microsoft.com/office/drawing/2014/main" id="{00000000-0008-0000-0400-0000F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7" name="Text Box 19">
          <a:extLst>
            <a:ext uri="{FF2B5EF4-FFF2-40B4-BE49-F238E27FC236}">
              <a16:creationId xmlns:a16="http://schemas.microsoft.com/office/drawing/2014/main" id="{00000000-0008-0000-0400-0000F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78" name="Text Box 16">
          <a:extLst>
            <a:ext uri="{FF2B5EF4-FFF2-40B4-BE49-F238E27FC236}">
              <a16:creationId xmlns:a16="http://schemas.microsoft.com/office/drawing/2014/main" id="{00000000-0008-0000-0400-0000F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79" name="Text Box 17">
          <a:extLst>
            <a:ext uri="{FF2B5EF4-FFF2-40B4-BE49-F238E27FC236}">
              <a16:creationId xmlns:a16="http://schemas.microsoft.com/office/drawing/2014/main" id="{00000000-0008-0000-0400-0000F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80" name="Text Box 18">
          <a:extLst>
            <a:ext uri="{FF2B5EF4-FFF2-40B4-BE49-F238E27FC236}">
              <a16:creationId xmlns:a16="http://schemas.microsoft.com/office/drawing/2014/main" id="{00000000-0008-0000-0400-0000F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81" name="Text Box 19">
          <a:extLst>
            <a:ext uri="{FF2B5EF4-FFF2-40B4-BE49-F238E27FC236}">
              <a16:creationId xmlns:a16="http://schemas.microsoft.com/office/drawing/2014/main" id="{00000000-0008-0000-0400-0000F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2" name="Text Box 16">
          <a:extLst>
            <a:ext uri="{FF2B5EF4-FFF2-40B4-BE49-F238E27FC236}">
              <a16:creationId xmlns:a16="http://schemas.microsoft.com/office/drawing/2014/main" id="{00000000-0008-0000-0400-0000F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3" name="Text Box 17">
          <a:extLst>
            <a:ext uri="{FF2B5EF4-FFF2-40B4-BE49-F238E27FC236}">
              <a16:creationId xmlns:a16="http://schemas.microsoft.com/office/drawing/2014/main" id="{00000000-0008-0000-0400-0000F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4" name="Text Box 18">
          <a:extLst>
            <a:ext uri="{FF2B5EF4-FFF2-40B4-BE49-F238E27FC236}">
              <a16:creationId xmlns:a16="http://schemas.microsoft.com/office/drawing/2014/main" id="{00000000-0008-0000-0400-000000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5" name="Text Box 19">
          <a:extLst>
            <a:ext uri="{FF2B5EF4-FFF2-40B4-BE49-F238E27FC236}">
              <a16:creationId xmlns:a16="http://schemas.microsoft.com/office/drawing/2014/main" id="{00000000-0008-0000-0400-000001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79</xdr:row>
      <xdr:rowOff>504825</xdr:rowOff>
    </xdr:from>
    <xdr:ext cx="95250" cy="444014"/>
    <xdr:sp macro="" textlink="">
      <xdr:nvSpPr>
        <xdr:cNvPr id="3586" name="Text Box 15">
          <a:extLst>
            <a:ext uri="{FF2B5EF4-FFF2-40B4-BE49-F238E27FC236}">
              <a16:creationId xmlns:a16="http://schemas.microsoft.com/office/drawing/2014/main" id="{00000000-0008-0000-0400-000002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87" name="Text Box 16">
          <a:extLst>
            <a:ext uri="{FF2B5EF4-FFF2-40B4-BE49-F238E27FC236}">
              <a16:creationId xmlns:a16="http://schemas.microsoft.com/office/drawing/2014/main" id="{00000000-0008-0000-0400-00000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88" name="Text Box 17">
          <a:extLst>
            <a:ext uri="{FF2B5EF4-FFF2-40B4-BE49-F238E27FC236}">
              <a16:creationId xmlns:a16="http://schemas.microsoft.com/office/drawing/2014/main" id="{00000000-0008-0000-0400-00000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89" name="Text Box 18">
          <a:extLst>
            <a:ext uri="{FF2B5EF4-FFF2-40B4-BE49-F238E27FC236}">
              <a16:creationId xmlns:a16="http://schemas.microsoft.com/office/drawing/2014/main" id="{00000000-0008-0000-0400-00000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90" name="Text Box 19">
          <a:extLst>
            <a:ext uri="{FF2B5EF4-FFF2-40B4-BE49-F238E27FC236}">
              <a16:creationId xmlns:a16="http://schemas.microsoft.com/office/drawing/2014/main" id="{00000000-0008-0000-0400-00000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79</xdr:row>
      <xdr:rowOff>504825</xdr:rowOff>
    </xdr:from>
    <xdr:ext cx="95250" cy="442269"/>
    <xdr:sp macro="" textlink="">
      <xdr:nvSpPr>
        <xdr:cNvPr id="3591" name="Text Box 15">
          <a:extLst>
            <a:ext uri="{FF2B5EF4-FFF2-40B4-BE49-F238E27FC236}">
              <a16:creationId xmlns:a16="http://schemas.microsoft.com/office/drawing/2014/main" id="{00000000-0008-0000-0400-000007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92" name="Text Box 16">
          <a:extLst>
            <a:ext uri="{FF2B5EF4-FFF2-40B4-BE49-F238E27FC236}">
              <a16:creationId xmlns:a16="http://schemas.microsoft.com/office/drawing/2014/main" id="{00000000-0008-0000-0400-00000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93" name="Text Box 17">
          <a:extLst>
            <a:ext uri="{FF2B5EF4-FFF2-40B4-BE49-F238E27FC236}">
              <a16:creationId xmlns:a16="http://schemas.microsoft.com/office/drawing/2014/main" id="{00000000-0008-0000-0400-00000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94" name="Text Box 18">
          <a:extLst>
            <a:ext uri="{FF2B5EF4-FFF2-40B4-BE49-F238E27FC236}">
              <a16:creationId xmlns:a16="http://schemas.microsoft.com/office/drawing/2014/main" id="{00000000-0008-0000-0400-00000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5" name="Text Box 16">
          <a:extLst>
            <a:ext uri="{FF2B5EF4-FFF2-40B4-BE49-F238E27FC236}">
              <a16:creationId xmlns:a16="http://schemas.microsoft.com/office/drawing/2014/main" id="{00000000-0008-0000-0400-00000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6" name="Text Box 17">
          <a:extLst>
            <a:ext uri="{FF2B5EF4-FFF2-40B4-BE49-F238E27FC236}">
              <a16:creationId xmlns:a16="http://schemas.microsoft.com/office/drawing/2014/main" id="{00000000-0008-0000-0400-00000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7" name="Text Box 18">
          <a:extLst>
            <a:ext uri="{FF2B5EF4-FFF2-40B4-BE49-F238E27FC236}">
              <a16:creationId xmlns:a16="http://schemas.microsoft.com/office/drawing/2014/main" id="{00000000-0008-0000-0400-00000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8" name="Text Box 19">
          <a:extLst>
            <a:ext uri="{FF2B5EF4-FFF2-40B4-BE49-F238E27FC236}">
              <a16:creationId xmlns:a16="http://schemas.microsoft.com/office/drawing/2014/main" id="{00000000-0008-0000-0400-00000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9" name="Text Box 16">
          <a:extLst>
            <a:ext uri="{FF2B5EF4-FFF2-40B4-BE49-F238E27FC236}">
              <a16:creationId xmlns:a16="http://schemas.microsoft.com/office/drawing/2014/main" id="{00000000-0008-0000-0400-00000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00" name="Text Box 17">
          <a:extLst>
            <a:ext uri="{FF2B5EF4-FFF2-40B4-BE49-F238E27FC236}">
              <a16:creationId xmlns:a16="http://schemas.microsoft.com/office/drawing/2014/main" id="{00000000-0008-0000-0400-000010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01" name="Text Box 18">
          <a:extLst>
            <a:ext uri="{FF2B5EF4-FFF2-40B4-BE49-F238E27FC236}">
              <a16:creationId xmlns:a16="http://schemas.microsoft.com/office/drawing/2014/main" id="{00000000-0008-0000-0400-000011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81</xdr:row>
      <xdr:rowOff>170392</xdr:rowOff>
    </xdr:from>
    <xdr:ext cx="95250" cy="213632"/>
    <xdr:sp macro="" textlink="">
      <xdr:nvSpPr>
        <xdr:cNvPr id="3602" name="Text Box 15">
          <a:extLst>
            <a:ext uri="{FF2B5EF4-FFF2-40B4-BE49-F238E27FC236}">
              <a16:creationId xmlns:a16="http://schemas.microsoft.com/office/drawing/2014/main" id="{00000000-0008-0000-0400-000012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3" name="Text Box 16">
          <a:extLst>
            <a:ext uri="{FF2B5EF4-FFF2-40B4-BE49-F238E27FC236}">
              <a16:creationId xmlns:a16="http://schemas.microsoft.com/office/drawing/2014/main" id="{00000000-0008-0000-0400-00001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4" name="Text Box 17">
          <a:extLst>
            <a:ext uri="{FF2B5EF4-FFF2-40B4-BE49-F238E27FC236}">
              <a16:creationId xmlns:a16="http://schemas.microsoft.com/office/drawing/2014/main" id="{00000000-0008-0000-0400-00001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5" name="Text Box 18">
          <a:extLst>
            <a:ext uri="{FF2B5EF4-FFF2-40B4-BE49-F238E27FC236}">
              <a16:creationId xmlns:a16="http://schemas.microsoft.com/office/drawing/2014/main" id="{00000000-0008-0000-0400-00001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6" name="Text Box 19">
          <a:extLst>
            <a:ext uri="{FF2B5EF4-FFF2-40B4-BE49-F238E27FC236}">
              <a16:creationId xmlns:a16="http://schemas.microsoft.com/office/drawing/2014/main" id="{00000000-0008-0000-0400-00001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07" name="Text Box 16">
          <a:extLst>
            <a:ext uri="{FF2B5EF4-FFF2-40B4-BE49-F238E27FC236}">
              <a16:creationId xmlns:a16="http://schemas.microsoft.com/office/drawing/2014/main" id="{00000000-0008-0000-0400-00001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08" name="Text Box 17">
          <a:extLst>
            <a:ext uri="{FF2B5EF4-FFF2-40B4-BE49-F238E27FC236}">
              <a16:creationId xmlns:a16="http://schemas.microsoft.com/office/drawing/2014/main" id="{00000000-0008-0000-0400-00001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09" name="Text Box 18">
          <a:extLst>
            <a:ext uri="{FF2B5EF4-FFF2-40B4-BE49-F238E27FC236}">
              <a16:creationId xmlns:a16="http://schemas.microsoft.com/office/drawing/2014/main" id="{00000000-0008-0000-0400-00001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10" name="Text Box 19">
          <a:extLst>
            <a:ext uri="{FF2B5EF4-FFF2-40B4-BE49-F238E27FC236}">
              <a16:creationId xmlns:a16="http://schemas.microsoft.com/office/drawing/2014/main" id="{00000000-0008-0000-0400-00001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1" name="Text Box 16">
          <a:extLst>
            <a:ext uri="{FF2B5EF4-FFF2-40B4-BE49-F238E27FC236}">
              <a16:creationId xmlns:a16="http://schemas.microsoft.com/office/drawing/2014/main" id="{00000000-0008-0000-0400-00001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2" name="Text Box 17">
          <a:extLst>
            <a:ext uri="{FF2B5EF4-FFF2-40B4-BE49-F238E27FC236}">
              <a16:creationId xmlns:a16="http://schemas.microsoft.com/office/drawing/2014/main" id="{00000000-0008-0000-0400-00001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3" name="Text Box 18">
          <a:extLst>
            <a:ext uri="{FF2B5EF4-FFF2-40B4-BE49-F238E27FC236}">
              <a16:creationId xmlns:a16="http://schemas.microsoft.com/office/drawing/2014/main" id="{00000000-0008-0000-0400-00001D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4" name="Text Box 19">
          <a:extLst>
            <a:ext uri="{FF2B5EF4-FFF2-40B4-BE49-F238E27FC236}">
              <a16:creationId xmlns:a16="http://schemas.microsoft.com/office/drawing/2014/main" id="{00000000-0008-0000-0400-00001E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79</xdr:row>
      <xdr:rowOff>504825</xdr:rowOff>
    </xdr:from>
    <xdr:ext cx="95250" cy="444014"/>
    <xdr:sp macro="" textlink="">
      <xdr:nvSpPr>
        <xdr:cNvPr id="3615" name="Text Box 15">
          <a:extLst>
            <a:ext uri="{FF2B5EF4-FFF2-40B4-BE49-F238E27FC236}">
              <a16:creationId xmlns:a16="http://schemas.microsoft.com/office/drawing/2014/main" id="{00000000-0008-0000-0400-00001F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6" name="Text Box 16">
          <a:extLst>
            <a:ext uri="{FF2B5EF4-FFF2-40B4-BE49-F238E27FC236}">
              <a16:creationId xmlns:a16="http://schemas.microsoft.com/office/drawing/2014/main" id="{00000000-0008-0000-0400-00002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7" name="Text Box 17">
          <a:extLst>
            <a:ext uri="{FF2B5EF4-FFF2-40B4-BE49-F238E27FC236}">
              <a16:creationId xmlns:a16="http://schemas.microsoft.com/office/drawing/2014/main" id="{00000000-0008-0000-0400-00002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8" name="Text Box 18">
          <a:extLst>
            <a:ext uri="{FF2B5EF4-FFF2-40B4-BE49-F238E27FC236}">
              <a16:creationId xmlns:a16="http://schemas.microsoft.com/office/drawing/2014/main" id="{00000000-0008-0000-0400-00002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9" name="Text Box 19">
          <a:extLst>
            <a:ext uri="{FF2B5EF4-FFF2-40B4-BE49-F238E27FC236}">
              <a16:creationId xmlns:a16="http://schemas.microsoft.com/office/drawing/2014/main" id="{00000000-0008-0000-0400-00002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20" name="Text Box 16">
          <a:extLst>
            <a:ext uri="{FF2B5EF4-FFF2-40B4-BE49-F238E27FC236}">
              <a16:creationId xmlns:a16="http://schemas.microsoft.com/office/drawing/2014/main" id="{00000000-0008-0000-0400-00002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21" name="Text Box 17">
          <a:extLst>
            <a:ext uri="{FF2B5EF4-FFF2-40B4-BE49-F238E27FC236}">
              <a16:creationId xmlns:a16="http://schemas.microsoft.com/office/drawing/2014/main" id="{00000000-0008-0000-0400-00002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81</xdr:row>
      <xdr:rowOff>15875</xdr:rowOff>
    </xdr:from>
    <xdr:ext cx="95250" cy="171450"/>
    <xdr:sp macro="" textlink="">
      <xdr:nvSpPr>
        <xdr:cNvPr id="3622" name="Text Box 18">
          <a:extLst>
            <a:ext uri="{FF2B5EF4-FFF2-40B4-BE49-F238E27FC236}">
              <a16:creationId xmlns:a16="http://schemas.microsoft.com/office/drawing/2014/main" id="{00000000-0008-0000-0400-000026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3" name="Text Box 16">
          <a:extLst>
            <a:ext uri="{FF2B5EF4-FFF2-40B4-BE49-F238E27FC236}">
              <a16:creationId xmlns:a16="http://schemas.microsoft.com/office/drawing/2014/main" id="{00000000-0008-0000-0400-00002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4" name="Text Box 17">
          <a:extLst>
            <a:ext uri="{FF2B5EF4-FFF2-40B4-BE49-F238E27FC236}">
              <a16:creationId xmlns:a16="http://schemas.microsoft.com/office/drawing/2014/main" id="{00000000-0008-0000-0400-00002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5" name="Text Box 18">
          <a:extLst>
            <a:ext uri="{FF2B5EF4-FFF2-40B4-BE49-F238E27FC236}">
              <a16:creationId xmlns:a16="http://schemas.microsoft.com/office/drawing/2014/main" id="{00000000-0008-0000-0400-00002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6" name="Text Box 19">
          <a:extLst>
            <a:ext uri="{FF2B5EF4-FFF2-40B4-BE49-F238E27FC236}">
              <a16:creationId xmlns:a16="http://schemas.microsoft.com/office/drawing/2014/main" id="{00000000-0008-0000-0400-00002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7" name="Text Box 16">
          <a:extLst>
            <a:ext uri="{FF2B5EF4-FFF2-40B4-BE49-F238E27FC236}">
              <a16:creationId xmlns:a16="http://schemas.microsoft.com/office/drawing/2014/main" id="{00000000-0008-0000-0400-00002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81</xdr:row>
      <xdr:rowOff>170392</xdr:rowOff>
    </xdr:from>
    <xdr:ext cx="95250" cy="213632"/>
    <xdr:sp macro="" textlink="">
      <xdr:nvSpPr>
        <xdr:cNvPr id="3628" name="Text Box 15">
          <a:extLst>
            <a:ext uri="{FF2B5EF4-FFF2-40B4-BE49-F238E27FC236}">
              <a16:creationId xmlns:a16="http://schemas.microsoft.com/office/drawing/2014/main" id="{00000000-0008-0000-0400-00002C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8496"/>
    <xdr:sp macro="" textlink="">
      <xdr:nvSpPr>
        <xdr:cNvPr id="3629" name="Text Box 15">
          <a:extLst>
            <a:ext uri="{FF2B5EF4-FFF2-40B4-BE49-F238E27FC236}">
              <a16:creationId xmlns:a16="http://schemas.microsoft.com/office/drawing/2014/main" id="{00000000-0008-0000-0400-00002D0E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442269"/>
    <xdr:sp macro="" textlink="">
      <xdr:nvSpPr>
        <xdr:cNvPr id="3630" name="Text Box 15">
          <a:extLst>
            <a:ext uri="{FF2B5EF4-FFF2-40B4-BE49-F238E27FC236}">
              <a16:creationId xmlns:a16="http://schemas.microsoft.com/office/drawing/2014/main" id="{00000000-0008-0000-0400-00002E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504825</xdr:rowOff>
    </xdr:from>
    <xdr:ext cx="95250" cy="442269"/>
    <xdr:sp macro="" textlink="">
      <xdr:nvSpPr>
        <xdr:cNvPr id="3631" name="Text Box 15">
          <a:extLst>
            <a:ext uri="{FF2B5EF4-FFF2-40B4-BE49-F238E27FC236}">
              <a16:creationId xmlns:a16="http://schemas.microsoft.com/office/drawing/2014/main" id="{00000000-0008-0000-0400-00002F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213632"/>
    <xdr:sp macro="" textlink="">
      <xdr:nvSpPr>
        <xdr:cNvPr id="3632" name="Text Box 15">
          <a:extLst>
            <a:ext uri="{FF2B5EF4-FFF2-40B4-BE49-F238E27FC236}">
              <a16:creationId xmlns:a16="http://schemas.microsoft.com/office/drawing/2014/main" id="{00000000-0008-0000-0400-000030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4331"/>
    <xdr:sp macro="" textlink="">
      <xdr:nvSpPr>
        <xdr:cNvPr id="3633" name="Text Box 15">
          <a:extLst>
            <a:ext uri="{FF2B5EF4-FFF2-40B4-BE49-F238E27FC236}">
              <a16:creationId xmlns:a16="http://schemas.microsoft.com/office/drawing/2014/main" id="{00000000-0008-0000-0400-000031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81</xdr:row>
      <xdr:rowOff>170392</xdr:rowOff>
    </xdr:from>
    <xdr:ext cx="95250" cy="213632"/>
    <xdr:sp macro="" textlink="">
      <xdr:nvSpPr>
        <xdr:cNvPr id="3634" name="Text Box 15">
          <a:extLst>
            <a:ext uri="{FF2B5EF4-FFF2-40B4-BE49-F238E27FC236}">
              <a16:creationId xmlns:a16="http://schemas.microsoft.com/office/drawing/2014/main" id="{00000000-0008-0000-0400-0000320E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5" name="Text Box 16">
          <a:extLst>
            <a:ext uri="{FF2B5EF4-FFF2-40B4-BE49-F238E27FC236}">
              <a16:creationId xmlns:a16="http://schemas.microsoft.com/office/drawing/2014/main" id="{00000000-0008-0000-0400-00003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6" name="Text Box 17">
          <a:extLst>
            <a:ext uri="{FF2B5EF4-FFF2-40B4-BE49-F238E27FC236}">
              <a16:creationId xmlns:a16="http://schemas.microsoft.com/office/drawing/2014/main" id="{00000000-0008-0000-0400-00003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7" name="Text Box 18">
          <a:extLst>
            <a:ext uri="{FF2B5EF4-FFF2-40B4-BE49-F238E27FC236}">
              <a16:creationId xmlns:a16="http://schemas.microsoft.com/office/drawing/2014/main" id="{00000000-0008-0000-0400-00003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8" name="Text Box 19">
          <a:extLst>
            <a:ext uri="{FF2B5EF4-FFF2-40B4-BE49-F238E27FC236}">
              <a16:creationId xmlns:a16="http://schemas.microsoft.com/office/drawing/2014/main" id="{00000000-0008-0000-0400-00003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39" name="Text Box 16">
          <a:extLst>
            <a:ext uri="{FF2B5EF4-FFF2-40B4-BE49-F238E27FC236}">
              <a16:creationId xmlns:a16="http://schemas.microsoft.com/office/drawing/2014/main" id="{00000000-0008-0000-0400-00003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40" name="Text Box 17">
          <a:extLst>
            <a:ext uri="{FF2B5EF4-FFF2-40B4-BE49-F238E27FC236}">
              <a16:creationId xmlns:a16="http://schemas.microsoft.com/office/drawing/2014/main" id="{00000000-0008-0000-0400-00003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41" name="Text Box 18">
          <a:extLst>
            <a:ext uri="{FF2B5EF4-FFF2-40B4-BE49-F238E27FC236}">
              <a16:creationId xmlns:a16="http://schemas.microsoft.com/office/drawing/2014/main" id="{00000000-0008-0000-0400-00003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42" name="Text Box 19">
          <a:extLst>
            <a:ext uri="{FF2B5EF4-FFF2-40B4-BE49-F238E27FC236}">
              <a16:creationId xmlns:a16="http://schemas.microsoft.com/office/drawing/2014/main" id="{00000000-0008-0000-0400-00003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3" name="Text Box 16">
          <a:extLst>
            <a:ext uri="{FF2B5EF4-FFF2-40B4-BE49-F238E27FC236}">
              <a16:creationId xmlns:a16="http://schemas.microsoft.com/office/drawing/2014/main" id="{00000000-0008-0000-0400-00003B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4" name="Text Box 17">
          <a:extLst>
            <a:ext uri="{FF2B5EF4-FFF2-40B4-BE49-F238E27FC236}">
              <a16:creationId xmlns:a16="http://schemas.microsoft.com/office/drawing/2014/main" id="{00000000-0008-0000-0400-00003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5" name="Text Box 18">
          <a:extLst>
            <a:ext uri="{FF2B5EF4-FFF2-40B4-BE49-F238E27FC236}">
              <a16:creationId xmlns:a16="http://schemas.microsoft.com/office/drawing/2014/main" id="{00000000-0008-0000-0400-00003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6" name="Text Box 19">
          <a:extLst>
            <a:ext uri="{FF2B5EF4-FFF2-40B4-BE49-F238E27FC236}">
              <a16:creationId xmlns:a16="http://schemas.microsoft.com/office/drawing/2014/main" id="{00000000-0008-0000-0400-00003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3647" name="Text Box 15">
          <a:extLst>
            <a:ext uri="{FF2B5EF4-FFF2-40B4-BE49-F238E27FC236}">
              <a16:creationId xmlns:a16="http://schemas.microsoft.com/office/drawing/2014/main" id="{00000000-0008-0000-0400-00003F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48" name="Text Box 16">
          <a:extLst>
            <a:ext uri="{FF2B5EF4-FFF2-40B4-BE49-F238E27FC236}">
              <a16:creationId xmlns:a16="http://schemas.microsoft.com/office/drawing/2014/main" id="{00000000-0008-0000-0400-00004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49" name="Text Box 17">
          <a:extLst>
            <a:ext uri="{FF2B5EF4-FFF2-40B4-BE49-F238E27FC236}">
              <a16:creationId xmlns:a16="http://schemas.microsoft.com/office/drawing/2014/main" id="{00000000-0008-0000-0400-00004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50" name="Text Box 18">
          <a:extLst>
            <a:ext uri="{FF2B5EF4-FFF2-40B4-BE49-F238E27FC236}">
              <a16:creationId xmlns:a16="http://schemas.microsoft.com/office/drawing/2014/main" id="{00000000-0008-0000-0400-00004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51" name="Text Box 19">
          <a:extLst>
            <a:ext uri="{FF2B5EF4-FFF2-40B4-BE49-F238E27FC236}">
              <a16:creationId xmlns:a16="http://schemas.microsoft.com/office/drawing/2014/main" id="{00000000-0008-0000-0400-00004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52" name="Text Box 16">
          <a:extLst>
            <a:ext uri="{FF2B5EF4-FFF2-40B4-BE49-F238E27FC236}">
              <a16:creationId xmlns:a16="http://schemas.microsoft.com/office/drawing/2014/main" id="{00000000-0008-0000-0400-00004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53" name="Text Box 17">
          <a:extLst>
            <a:ext uri="{FF2B5EF4-FFF2-40B4-BE49-F238E27FC236}">
              <a16:creationId xmlns:a16="http://schemas.microsoft.com/office/drawing/2014/main" id="{00000000-0008-0000-0400-00004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54" name="Text Box 18">
          <a:extLst>
            <a:ext uri="{FF2B5EF4-FFF2-40B4-BE49-F238E27FC236}">
              <a16:creationId xmlns:a16="http://schemas.microsoft.com/office/drawing/2014/main" id="{00000000-0008-0000-0400-00004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5" name="Text Box 16">
          <a:extLst>
            <a:ext uri="{FF2B5EF4-FFF2-40B4-BE49-F238E27FC236}">
              <a16:creationId xmlns:a16="http://schemas.microsoft.com/office/drawing/2014/main" id="{00000000-0008-0000-0400-00004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6" name="Text Box 17">
          <a:extLst>
            <a:ext uri="{FF2B5EF4-FFF2-40B4-BE49-F238E27FC236}">
              <a16:creationId xmlns:a16="http://schemas.microsoft.com/office/drawing/2014/main" id="{00000000-0008-0000-0400-00004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7" name="Text Box 18">
          <a:extLst>
            <a:ext uri="{FF2B5EF4-FFF2-40B4-BE49-F238E27FC236}">
              <a16:creationId xmlns:a16="http://schemas.microsoft.com/office/drawing/2014/main" id="{00000000-0008-0000-0400-00004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8" name="Text Box 19">
          <a:extLst>
            <a:ext uri="{FF2B5EF4-FFF2-40B4-BE49-F238E27FC236}">
              <a16:creationId xmlns:a16="http://schemas.microsoft.com/office/drawing/2014/main" id="{00000000-0008-0000-0400-00004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9" name="Text Box 16">
          <a:extLst>
            <a:ext uri="{FF2B5EF4-FFF2-40B4-BE49-F238E27FC236}">
              <a16:creationId xmlns:a16="http://schemas.microsoft.com/office/drawing/2014/main" id="{00000000-0008-0000-0400-00004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60" name="Text Box 17">
          <a:extLst>
            <a:ext uri="{FF2B5EF4-FFF2-40B4-BE49-F238E27FC236}">
              <a16:creationId xmlns:a16="http://schemas.microsoft.com/office/drawing/2014/main" id="{00000000-0008-0000-0400-00004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61" name="Text Box 18">
          <a:extLst>
            <a:ext uri="{FF2B5EF4-FFF2-40B4-BE49-F238E27FC236}">
              <a16:creationId xmlns:a16="http://schemas.microsoft.com/office/drawing/2014/main" id="{00000000-0008-0000-0400-00004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62" name="Text Box 19">
          <a:extLst>
            <a:ext uri="{FF2B5EF4-FFF2-40B4-BE49-F238E27FC236}">
              <a16:creationId xmlns:a16="http://schemas.microsoft.com/office/drawing/2014/main" id="{00000000-0008-0000-0400-00004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56743"/>
    <xdr:sp macro="" textlink="">
      <xdr:nvSpPr>
        <xdr:cNvPr id="3663" name="Text Box 15">
          <a:extLst>
            <a:ext uri="{FF2B5EF4-FFF2-40B4-BE49-F238E27FC236}">
              <a16:creationId xmlns:a16="http://schemas.microsoft.com/office/drawing/2014/main" id="{00000000-0008-0000-0400-00004F0E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442269"/>
    <xdr:sp macro="" textlink="">
      <xdr:nvSpPr>
        <xdr:cNvPr id="3664" name="Text Box 15">
          <a:extLst>
            <a:ext uri="{FF2B5EF4-FFF2-40B4-BE49-F238E27FC236}">
              <a16:creationId xmlns:a16="http://schemas.microsoft.com/office/drawing/2014/main" id="{00000000-0008-0000-0400-000050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504825</xdr:rowOff>
    </xdr:from>
    <xdr:ext cx="95250" cy="442269"/>
    <xdr:sp macro="" textlink="">
      <xdr:nvSpPr>
        <xdr:cNvPr id="3665" name="Text Box 15">
          <a:extLst>
            <a:ext uri="{FF2B5EF4-FFF2-40B4-BE49-F238E27FC236}">
              <a16:creationId xmlns:a16="http://schemas.microsoft.com/office/drawing/2014/main" id="{00000000-0008-0000-0400-000051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213632"/>
    <xdr:sp macro="" textlink="">
      <xdr:nvSpPr>
        <xdr:cNvPr id="3666" name="Text Box 15">
          <a:extLst>
            <a:ext uri="{FF2B5EF4-FFF2-40B4-BE49-F238E27FC236}">
              <a16:creationId xmlns:a16="http://schemas.microsoft.com/office/drawing/2014/main" id="{00000000-0008-0000-0400-000052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4331"/>
    <xdr:sp macro="" textlink="">
      <xdr:nvSpPr>
        <xdr:cNvPr id="3667" name="Text Box 15">
          <a:extLst>
            <a:ext uri="{FF2B5EF4-FFF2-40B4-BE49-F238E27FC236}">
              <a16:creationId xmlns:a16="http://schemas.microsoft.com/office/drawing/2014/main" id="{00000000-0008-0000-0400-000053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213632"/>
    <xdr:sp macro="" textlink="">
      <xdr:nvSpPr>
        <xdr:cNvPr id="3668" name="Text Box 15">
          <a:extLst>
            <a:ext uri="{FF2B5EF4-FFF2-40B4-BE49-F238E27FC236}">
              <a16:creationId xmlns:a16="http://schemas.microsoft.com/office/drawing/2014/main" id="{00000000-0008-0000-0400-0000540E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69" name="Text Box 16">
          <a:extLst>
            <a:ext uri="{FF2B5EF4-FFF2-40B4-BE49-F238E27FC236}">
              <a16:creationId xmlns:a16="http://schemas.microsoft.com/office/drawing/2014/main" id="{00000000-0008-0000-0400-00005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70" name="Text Box 17">
          <a:extLst>
            <a:ext uri="{FF2B5EF4-FFF2-40B4-BE49-F238E27FC236}">
              <a16:creationId xmlns:a16="http://schemas.microsoft.com/office/drawing/2014/main" id="{00000000-0008-0000-0400-00005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71" name="Text Box 18">
          <a:extLst>
            <a:ext uri="{FF2B5EF4-FFF2-40B4-BE49-F238E27FC236}">
              <a16:creationId xmlns:a16="http://schemas.microsoft.com/office/drawing/2014/main" id="{00000000-0008-0000-0400-000057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72" name="Text Box 19">
          <a:extLst>
            <a:ext uri="{FF2B5EF4-FFF2-40B4-BE49-F238E27FC236}">
              <a16:creationId xmlns:a16="http://schemas.microsoft.com/office/drawing/2014/main" id="{00000000-0008-0000-0400-000058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3" name="Text Box 16">
          <a:extLst>
            <a:ext uri="{FF2B5EF4-FFF2-40B4-BE49-F238E27FC236}">
              <a16:creationId xmlns:a16="http://schemas.microsoft.com/office/drawing/2014/main" id="{00000000-0008-0000-0400-00005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4" name="Text Box 17">
          <a:extLst>
            <a:ext uri="{FF2B5EF4-FFF2-40B4-BE49-F238E27FC236}">
              <a16:creationId xmlns:a16="http://schemas.microsoft.com/office/drawing/2014/main" id="{00000000-0008-0000-0400-00005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5" name="Text Box 18">
          <a:extLst>
            <a:ext uri="{FF2B5EF4-FFF2-40B4-BE49-F238E27FC236}">
              <a16:creationId xmlns:a16="http://schemas.microsoft.com/office/drawing/2014/main" id="{00000000-0008-0000-0400-00005B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6" name="Text Box 19">
          <a:extLst>
            <a:ext uri="{FF2B5EF4-FFF2-40B4-BE49-F238E27FC236}">
              <a16:creationId xmlns:a16="http://schemas.microsoft.com/office/drawing/2014/main" id="{00000000-0008-0000-0400-00005C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77" name="Text Box 16">
          <a:extLst>
            <a:ext uri="{FF2B5EF4-FFF2-40B4-BE49-F238E27FC236}">
              <a16:creationId xmlns:a16="http://schemas.microsoft.com/office/drawing/2014/main" id="{00000000-0008-0000-0400-00005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78" name="Text Box 17">
          <a:extLst>
            <a:ext uri="{FF2B5EF4-FFF2-40B4-BE49-F238E27FC236}">
              <a16:creationId xmlns:a16="http://schemas.microsoft.com/office/drawing/2014/main" id="{00000000-0008-0000-0400-00005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79" name="Text Box 18">
          <a:extLst>
            <a:ext uri="{FF2B5EF4-FFF2-40B4-BE49-F238E27FC236}">
              <a16:creationId xmlns:a16="http://schemas.microsoft.com/office/drawing/2014/main" id="{00000000-0008-0000-0400-00005F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80" name="Text Box 19">
          <a:extLst>
            <a:ext uri="{FF2B5EF4-FFF2-40B4-BE49-F238E27FC236}">
              <a16:creationId xmlns:a16="http://schemas.microsoft.com/office/drawing/2014/main" id="{00000000-0008-0000-0400-000060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3681" name="Text Box 15">
          <a:extLst>
            <a:ext uri="{FF2B5EF4-FFF2-40B4-BE49-F238E27FC236}">
              <a16:creationId xmlns:a16="http://schemas.microsoft.com/office/drawing/2014/main" id="{00000000-0008-0000-0400-000061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2" name="Text Box 16">
          <a:extLst>
            <a:ext uri="{FF2B5EF4-FFF2-40B4-BE49-F238E27FC236}">
              <a16:creationId xmlns:a16="http://schemas.microsoft.com/office/drawing/2014/main" id="{00000000-0008-0000-0400-00006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3" name="Text Box 17">
          <a:extLst>
            <a:ext uri="{FF2B5EF4-FFF2-40B4-BE49-F238E27FC236}">
              <a16:creationId xmlns:a16="http://schemas.microsoft.com/office/drawing/2014/main" id="{00000000-0008-0000-0400-00006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4" name="Text Box 18">
          <a:extLst>
            <a:ext uri="{FF2B5EF4-FFF2-40B4-BE49-F238E27FC236}">
              <a16:creationId xmlns:a16="http://schemas.microsoft.com/office/drawing/2014/main" id="{00000000-0008-0000-0400-00006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5" name="Text Box 19">
          <a:extLst>
            <a:ext uri="{FF2B5EF4-FFF2-40B4-BE49-F238E27FC236}">
              <a16:creationId xmlns:a16="http://schemas.microsoft.com/office/drawing/2014/main" id="{00000000-0008-0000-0400-00006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83</xdr:row>
      <xdr:rowOff>504825</xdr:rowOff>
    </xdr:from>
    <xdr:ext cx="95250" cy="442269"/>
    <xdr:sp macro="" textlink="">
      <xdr:nvSpPr>
        <xdr:cNvPr id="3686" name="Text Box 15">
          <a:extLst>
            <a:ext uri="{FF2B5EF4-FFF2-40B4-BE49-F238E27FC236}">
              <a16:creationId xmlns:a16="http://schemas.microsoft.com/office/drawing/2014/main" id="{00000000-0008-0000-0400-000066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87" name="Text Box 16">
          <a:extLst>
            <a:ext uri="{FF2B5EF4-FFF2-40B4-BE49-F238E27FC236}">
              <a16:creationId xmlns:a16="http://schemas.microsoft.com/office/drawing/2014/main" id="{00000000-0008-0000-0400-00006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88" name="Text Box 17">
          <a:extLst>
            <a:ext uri="{FF2B5EF4-FFF2-40B4-BE49-F238E27FC236}">
              <a16:creationId xmlns:a16="http://schemas.microsoft.com/office/drawing/2014/main" id="{00000000-0008-0000-0400-00006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89" name="Text Box 18">
          <a:extLst>
            <a:ext uri="{FF2B5EF4-FFF2-40B4-BE49-F238E27FC236}">
              <a16:creationId xmlns:a16="http://schemas.microsoft.com/office/drawing/2014/main" id="{00000000-0008-0000-0400-00006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0" name="Text Box 16">
          <a:extLst>
            <a:ext uri="{FF2B5EF4-FFF2-40B4-BE49-F238E27FC236}">
              <a16:creationId xmlns:a16="http://schemas.microsoft.com/office/drawing/2014/main" id="{00000000-0008-0000-0400-00006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1" name="Text Box 17">
          <a:extLst>
            <a:ext uri="{FF2B5EF4-FFF2-40B4-BE49-F238E27FC236}">
              <a16:creationId xmlns:a16="http://schemas.microsoft.com/office/drawing/2014/main" id="{00000000-0008-0000-0400-00006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2" name="Text Box 18">
          <a:extLst>
            <a:ext uri="{FF2B5EF4-FFF2-40B4-BE49-F238E27FC236}">
              <a16:creationId xmlns:a16="http://schemas.microsoft.com/office/drawing/2014/main" id="{00000000-0008-0000-0400-00006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3" name="Text Box 19">
          <a:extLst>
            <a:ext uri="{FF2B5EF4-FFF2-40B4-BE49-F238E27FC236}">
              <a16:creationId xmlns:a16="http://schemas.microsoft.com/office/drawing/2014/main" id="{00000000-0008-0000-0400-00006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4" name="Text Box 16">
          <a:extLst>
            <a:ext uri="{FF2B5EF4-FFF2-40B4-BE49-F238E27FC236}">
              <a16:creationId xmlns:a16="http://schemas.microsoft.com/office/drawing/2014/main" id="{00000000-0008-0000-0400-00006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5" name="Text Box 17">
          <a:extLst>
            <a:ext uri="{FF2B5EF4-FFF2-40B4-BE49-F238E27FC236}">
              <a16:creationId xmlns:a16="http://schemas.microsoft.com/office/drawing/2014/main" id="{00000000-0008-0000-0400-00006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6" name="Text Box 18">
          <a:extLst>
            <a:ext uri="{FF2B5EF4-FFF2-40B4-BE49-F238E27FC236}">
              <a16:creationId xmlns:a16="http://schemas.microsoft.com/office/drawing/2014/main" id="{00000000-0008-0000-0400-000070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85</xdr:row>
      <xdr:rowOff>170392</xdr:rowOff>
    </xdr:from>
    <xdr:ext cx="95250" cy="213632"/>
    <xdr:sp macro="" textlink="">
      <xdr:nvSpPr>
        <xdr:cNvPr id="3697" name="Text Box 15">
          <a:extLst>
            <a:ext uri="{FF2B5EF4-FFF2-40B4-BE49-F238E27FC236}">
              <a16:creationId xmlns:a16="http://schemas.microsoft.com/office/drawing/2014/main" id="{00000000-0008-0000-0400-000071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98" name="Text Box 16">
          <a:extLst>
            <a:ext uri="{FF2B5EF4-FFF2-40B4-BE49-F238E27FC236}">
              <a16:creationId xmlns:a16="http://schemas.microsoft.com/office/drawing/2014/main" id="{00000000-0008-0000-0400-00007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99" name="Text Box 17">
          <a:extLst>
            <a:ext uri="{FF2B5EF4-FFF2-40B4-BE49-F238E27FC236}">
              <a16:creationId xmlns:a16="http://schemas.microsoft.com/office/drawing/2014/main" id="{00000000-0008-0000-0400-00007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00" name="Text Box 18">
          <a:extLst>
            <a:ext uri="{FF2B5EF4-FFF2-40B4-BE49-F238E27FC236}">
              <a16:creationId xmlns:a16="http://schemas.microsoft.com/office/drawing/2014/main" id="{00000000-0008-0000-0400-00007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01" name="Text Box 19">
          <a:extLst>
            <a:ext uri="{FF2B5EF4-FFF2-40B4-BE49-F238E27FC236}">
              <a16:creationId xmlns:a16="http://schemas.microsoft.com/office/drawing/2014/main" id="{00000000-0008-0000-0400-00007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2" name="Text Box 16">
          <a:extLst>
            <a:ext uri="{FF2B5EF4-FFF2-40B4-BE49-F238E27FC236}">
              <a16:creationId xmlns:a16="http://schemas.microsoft.com/office/drawing/2014/main" id="{00000000-0008-0000-0400-00007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3" name="Text Box 17">
          <a:extLst>
            <a:ext uri="{FF2B5EF4-FFF2-40B4-BE49-F238E27FC236}">
              <a16:creationId xmlns:a16="http://schemas.microsoft.com/office/drawing/2014/main" id="{00000000-0008-0000-0400-00007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4" name="Text Box 18">
          <a:extLst>
            <a:ext uri="{FF2B5EF4-FFF2-40B4-BE49-F238E27FC236}">
              <a16:creationId xmlns:a16="http://schemas.microsoft.com/office/drawing/2014/main" id="{00000000-0008-0000-0400-00007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5" name="Text Box 19">
          <a:extLst>
            <a:ext uri="{FF2B5EF4-FFF2-40B4-BE49-F238E27FC236}">
              <a16:creationId xmlns:a16="http://schemas.microsoft.com/office/drawing/2014/main" id="{00000000-0008-0000-0400-00007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6" name="Text Box 16">
          <a:extLst>
            <a:ext uri="{FF2B5EF4-FFF2-40B4-BE49-F238E27FC236}">
              <a16:creationId xmlns:a16="http://schemas.microsoft.com/office/drawing/2014/main" id="{00000000-0008-0000-0400-00007A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7" name="Text Box 17">
          <a:extLst>
            <a:ext uri="{FF2B5EF4-FFF2-40B4-BE49-F238E27FC236}">
              <a16:creationId xmlns:a16="http://schemas.microsoft.com/office/drawing/2014/main" id="{00000000-0008-0000-0400-00007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8" name="Text Box 18">
          <a:extLst>
            <a:ext uri="{FF2B5EF4-FFF2-40B4-BE49-F238E27FC236}">
              <a16:creationId xmlns:a16="http://schemas.microsoft.com/office/drawing/2014/main" id="{00000000-0008-0000-0400-00007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9" name="Text Box 19">
          <a:extLst>
            <a:ext uri="{FF2B5EF4-FFF2-40B4-BE49-F238E27FC236}">
              <a16:creationId xmlns:a16="http://schemas.microsoft.com/office/drawing/2014/main" id="{00000000-0008-0000-0400-00007D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3710" name="Text Box 15">
          <a:extLst>
            <a:ext uri="{FF2B5EF4-FFF2-40B4-BE49-F238E27FC236}">
              <a16:creationId xmlns:a16="http://schemas.microsoft.com/office/drawing/2014/main" id="{00000000-0008-0000-0400-00007E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1" name="Text Box 16">
          <a:extLst>
            <a:ext uri="{FF2B5EF4-FFF2-40B4-BE49-F238E27FC236}">
              <a16:creationId xmlns:a16="http://schemas.microsoft.com/office/drawing/2014/main" id="{00000000-0008-0000-0400-00007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2" name="Text Box 17">
          <a:extLst>
            <a:ext uri="{FF2B5EF4-FFF2-40B4-BE49-F238E27FC236}">
              <a16:creationId xmlns:a16="http://schemas.microsoft.com/office/drawing/2014/main" id="{00000000-0008-0000-0400-00008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3" name="Text Box 18">
          <a:extLst>
            <a:ext uri="{FF2B5EF4-FFF2-40B4-BE49-F238E27FC236}">
              <a16:creationId xmlns:a16="http://schemas.microsoft.com/office/drawing/2014/main" id="{00000000-0008-0000-0400-00008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4" name="Text Box 19">
          <a:extLst>
            <a:ext uri="{FF2B5EF4-FFF2-40B4-BE49-F238E27FC236}">
              <a16:creationId xmlns:a16="http://schemas.microsoft.com/office/drawing/2014/main" id="{00000000-0008-0000-0400-00008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15" name="Text Box 16">
          <a:extLst>
            <a:ext uri="{FF2B5EF4-FFF2-40B4-BE49-F238E27FC236}">
              <a16:creationId xmlns:a16="http://schemas.microsoft.com/office/drawing/2014/main" id="{00000000-0008-0000-0400-00008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16" name="Text Box 17">
          <a:extLst>
            <a:ext uri="{FF2B5EF4-FFF2-40B4-BE49-F238E27FC236}">
              <a16:creationId xmlns:a16="http://schemas.microsoft.com/office/drawing/2014/main" id="{00000000-0008-0000-0400-00008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85</xdr:row>
      <xdr:rowOff>15875</xdr:rowOff>
    </xdr:from>
    <xdr:ext cx="95250" cy="171450"/>
    <xdr:sp macro="" textlink="">
      <xdr:nvSpPr>
        <xdr:cNvPr id="3717" name="Text Box 18">
          <a:extLst>
            <a:ext uri="{FF2B5EF4-FFF2-40B4-BE49-F238E27FC236}">
              <a16:creationId xmlns:a16="http://schemas.microsoft.com/office/drawing/2014/main" id="{00000000-0008-0000-0400-000085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18" name="Text Box 16">
          <a:extLst>
            <a:ext uri="{FF2B5EF4-FFF2-40B4-BE49-F238E27FC236}">
              <a16:creationId xmlns:a16="http://schemas.microsoft.com/office/drawing/2014/main" id="{00000000-0008-0000-0400-00008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19" name="Text Box 17">
          <a:extLst>
            <a:ext uri="{FF2B5EF4-FFF2-40B4-BE49-F238E27FC236}">
              <a16:creationId xmlns:a16="http://schemas.microsoft.com/office/drawing/2014/main" id="{00000000-0008-0000-0400-00008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20" name="Text Box 18">
          <a:extLst>
            <a:ext uri="{FF2B5EF4-FFF2-40B4-BE49-F238E27FC236}">
              <a16:creationId xmlns:a16="http://schemas.microsoft.com/office/drawing/2014/main" id="{00000000-0008-0000-0400-00008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21" name="Text Box 19">
          <a:extLst>
            <a:ext uri="{FF2B5EF4-FFF2-40B4-BE49-F238E27FC236}">
              <a16:creationId xmlns:a16="http://schemas.microsoft.com/office/drawing/2014/main" id="{00000000-0008-0000-0400-00008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22" name="Text Box 16">
          <a:extLst>
            <a:ext uri="{FF2B5EF4-FFF2-40B4-BE49-F238E27FC236}">
              <a16:creationId xmlns:a16="http://schemas.microsoft.com/office/drawing/2014/main" id="{00000000-0008-0000-0400-00008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85</xdr:row>
      <xdr:rowOff>170392</xdr:rowOff>
    </xdr:from>
    <xdr:ext cx="95250" cy="213632"/>
    <xdr:sp macro="" textlink="">
      <xdr:nvSpPr>
        <xdr:cNvPr id="3723" name="Text Box 15">
          <a:extLst>
            <a:ext uri="{FF2B5EF4-FFF2-40B4-BE49-F238E27FC236}">
              <a16:creationId xmlns:a16="http://schemas.microsoft.com/office/drawing/2014/main" id="{00000000-0008-0000-0400-00008B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8496"/>
    <xdr:sp macro="" textlink="">
      <xdr:nvSpPr>
        <xdr:cNvPr id="3724" name="Text Box 15">
          <a:extLst>
            <a:ext uri="{FF2B5EF4-FFF2-40B4-BE49-F238E27FC236}">
              <a16:creationId xmlns:a16="http://schemas.microsoft.com/office/drawing/2014/main" id="{00000000-0008-0000-0400-00008C0E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3725" name="Text Box 15">
          <a:extLst>
            <a:ext uri="{FF2B5EF4-FFF2-40B4-BE49-F238E27FC236}">
              <a16:creationId xmlns:a16="http://schemas.microsoft.com/office/drawing/2014/main" id="{00000000-0008-0000-0400-00008D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504825</xdr:rowOff>
    </xdr:from>
    <xdr:ext cx="95250" cy="442269"/>
    <xdr:sp macro="" textlink="">
      <xdr:nvSpPr>
        <xdr:cNvPr id="3726" name="Text Box 15">
          <a:extLst>
            <a:ext uri="{FF2B5EF4-FFF2-40B4-BE49-F238E27FC236}">
              <a16:creationId xmlns:a16="http://schemas.microsoft.com/office/drawing/2014/main" id="{00000000-0008-0000-0400-00008E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213632"/>
    <xdr:sp macro="" textlink="">
      <xdr:nvSpPr>
        <xdr:cNvPr id="3727" name="Text Box 15">
          <a:extLst>
            <a:ext uri="{FF2B5EF4-FFF2-40B4-BE49-F238E27FC236}">
              <a16:creationId xmlns:a16="http://schemas.microsoft.com/office/drawing/2014/main" id="{00000000-0008-0000-0400-00008F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331"/>
    <xdr:sp macro="" textlink="">
      <xdr:nvSpPr>
        <xdr:cNvPr id="3728" name="Text Box 15">
          <a:extLst>
            <a:ext uri="{FF2B5EF4-FFF2-40B4-BE49-F238E27FC236}">
              <a16:creationId xmlns:a16="http://schemas.microsoft.com/office/drawing/2014/main" id="{00000000-0008-0000-0400-000090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85</xdr:row>
      <xdr:rowOff>170392</xdr:rowOff>
    </xdr:from>
    <xdr:ext cx="95250" cy="213632"/>
    <xdr:sp macro="" textlink="">
      <xdr:nvSpPr>
        <xdr:cNvPr id="3729" name="Text Box 15">
          <a:extLst>
            <a:ext uri="{FF2B5EF4-FFF2-40B4-BE49-F238E27FC236}">
              <a16:creationId xmlns:a16="http://schemas.microsoft.com/office/drawing/2014/main" id="{00000000-0008-0000-0400-0000910E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0" name="Text Box 16">
          <a:extLst>
            <a:ext uri="{FF2B5EF4-FFF2-40B4-BE49-F238E27FC236}">
              <a16:creationId xmlns:a16="http://schemas.microsoft.com/office/drawing/2014/main" id="{00000000-0008-0000-0400-00009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1" name="Text Box 17">
          <a:extLst>
            <a:ext uri="{FF2B5EF4-FFF2-40B4-BE49-F238E27FC236}">
              <a16:creationId xmlns:a16="http://schemas.microsoft.com/office/drawing/2014/main" id="{00000000-0008-0000-0400-00009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2" name="Text Box 18">
          <a:extLst>
            <a:ext uri="{FF2B5EF4-FFF2-40B4-BE49-F238E27FC236}">
              <a16:creationId xmlns:a16="http://schemas.microsoft.com/office/drawing/2014/main" id="{00000000-0008-0000-0400-00009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3" name="Text Box 19">
          <a:extLst>
            <a:ext uri="{FF2B5EF4-FFF2-40B4-BE49-F238E27FC236}">
              <a16:creationId xmlns:a16="http://schemas.microsoft.com/office/drawing/2014/main" id="{00000000-0008-0000-0400-00009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4" name="Text Box 16">
          <a:extLst>
            <a:ext uri="{FF2B5EF4-FFF2-40B4-BE49-F238E27FC236}">
              <a16:creationId xmlns:a16="http://schemas.microsoft.com/office/drawing/2014/main" id="{00000000-0008-0000-0400-00009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5" name="Text Box 17">
          <a:extLst>
            <a:ext uri="{FF2B5EF4-FFF2-40B4-BE49-F238E27FC236}">
              <a16:creationId xmlns:a16="http://schemas.microsoft.com/office/drawing/2014/main" id="{00000000-0008-0000-0400-00009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6" name="Text Box 18">
          <a:extLst>
            <a:ext uri="{FF2B5EF4-FFF2-40B4-BE49-F238E27FC236}">
              <a16:creationId xmlns:a16="http://schemas.microsoft.com/office/drawing/2014/main" id="{00000000-0008-0000-0400-00009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7" name="Text Box 19">
          <a:extLst>
            <a:ext uri="{FF2B5EF4-FFF2-40B4-BE49-F238E27FC236}">
              <a16:creationId xmlns:a16="http://schemas.microsoft.com/office/drawing/2014/main" id="{00000000-0008-0000-0400-00009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38" name="Text Box 16">
          <a:extLst>
            <a:ext uri="{FF2B5EF4-FFF2-40B4-BE49-F238E27FC236}">
              <a16:creationId xmlns:a16="http://schemas.microsoft.com/office/drawing/2014/main" id="{00000000-0008-0000-0400-00009A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39" name="Text Box 17">
          <a:extLst>
            <a:ext uri="{FF2B5EF4-FFF2-40B4-BE49-F238E27FC236}">
              <a16:creationId xmlns:a16="http://schemas.microsoft.com/office/drawing/2014/main" id="{00000000-0008-0000-0400-00009B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40" name="Text Box 18">
          <a:extLst>
            <a:ext uri="{FF2B5EF4-FFF2-40B4-BE49-F238E27FC236}">
              <a16:creationId xmlns:a16="http://schemas.microsoft.com/office/drawing/2014/main" id="{00000000-0008-0000-0400-00009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41" name="Text Box 19">
          <a:extLst>
            <a:ext uri="{FF2B5EF4-FFF2-40B4-BE49-F238E27FC236}">
              <a16:creationId xmlns:a16="http://schemas.microsoft.com/office/drawing/2014/main" id="{00000000-0008-0000-0400-00009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504825</xdr:rowOff>
    </xdr:from>
    <xdr:ext cx="95250" cy="444014"/>
    <xdr:sp macro="" textlink="">
      <xdr:nvSpPr>
        <xdr:cNvPr id="3742" name="Text Box 15">
          <a:extLst>
            <a:ext uri="{FF2B5EF4-FFF2-40B4-BE49-F238E27FC236}">
              <a16:creationId xmlns:a16="http://schemas.microsoft.com/office/drawing/2014/main" id="{00000000-0008-0000-0400-00009E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3" name="Text Box 16">
          <a:extLst>
            <a:ext uri="{FF2B5EF4-FFF2-40B4-BE49-F238E27FC236}">
              <a16:creationId xmlns:a16="http://schemas.microsoft.com/office/drawing/2014/main" id="{00000000-0008-0000-0400-00009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4" name="Text Box 17">
          <a:extLst>
            <a:ext uri="{FF2B5EF4-FFF2-40B4-BE49-F238E27FC236}">
              <a16:creationId xmlns:a16="http://schemas.microsoft.com/office/drawing/2014/main" id="{00000000-0008-0000-0400-0000A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5" name="Text Box 18">
          <a:extLst>
            <a:ext uri="{FF2B5EF4-FFF2-40B4-BE49-F238E27FC236}">
              <a16:creationId xmlns:a16="http://schemas.microsoft.com/office/drawing/2014/main" id="{00000000-0008-0000-0400-0000A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6" name="Text Box 19">
          <a:extLst>
            <a:ext uri="{FF2B5EF4-FFF2-40B4-BE49-F238E27FC236}">
              <a16:creationId xmlns:a16="http://schemas.microsoft.com/office/drawing/2014/main" id="{00000000-0008-0000-0400-0000A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47" name="Text Box 16">
          <a:extLst>
            <a:ext uri="{FF2B5EF4-FFF2-40B4-BE49-F238E27FC236}">
              <a16:creationId xmlns:a16="http://schemas.microsoft.com/office/drawing/2014/main" id="{00000000-0008-0000-0400-0000A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48" name="Text Box 17">
          <a:extLst>
            <a:ext uri="{FF2B5EF4-FFF2-40B4-BE49-F238E27FC236}">
              <a16:creationId xmlns:a16="http://schemas.microsoft.com/office/drawing/2014/main" id="{00000000-0008-0000-0400-0000A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49" name="Text Box 18">
          <a:extLst>
            <a:ext uri="{FF2B5EF4-FFF2-40B4-BE49-F238E27FC236}">
              <a16:creationId xmlns:a16="http://schemas.microsoft.com/office/drawing/2014/main" id="{00000000-0008-0000-0400-0000A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0" name="Text Box 16">
          <a:extLst>
            <a:ext uri="{FF2B5EF4-FFF2-40B4-BE49-F238E27FC236}">
              <a16:creationId xmlns:a16="http://schemas.microsoft.com/office/drawing/2014/main" id="{00000000-0008-0000-0400-0000A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1" name="Text Box 17">
          <a:extLst>
            <a:ext uri="{FF2B5EF4-FFF2-40B4-BE49-F238E27FC236}">
              <a16:creationId xmlns:a16="http://schemas.microsoft.com/office/drawing/2014/main" id="{00000000-0008-0000-0400-0000A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2" name="Text Box 18">
          <a:extLst>
            <a:ext uri="{FF2B5EF4-FFF2-40B4-BE49-F238E27FC236}">
              <a16:creationId xmlns:a16="http://schemas.microsoft.com/office/drawing/2014/main" id="{00000000-0008-0000-0400-0000A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3" name="Text Box 19">
          <a:extLst>
            <a:ext uri="{FF2B5EF4-FFF2-40B4-BE49-F238E27FC236}">
              <a16:creationId xmlns:a16="http://schemas.microsoft.com/office/drawing/2014/main" id="{00000000-0008-0000-0400-0000A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4" name="Text Box 16">
          <a:extLst>
            <a:ext uri="{FF2B5EF4-FFF2-40B4-BE49-F238E27FC236}">
              <a16:creationId xmlns:a16="http://schemas.microsoft.com/office/drawing/2014/main" id="{00000000-0008-0000-0400-0000A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5" name="Text Box 17">
          <a:extLst>
            <a:ext uri="{FF2B5EF4-FFF2-40B4-BE49-F238E27FC236}">
              <a16:creationId xmlns:a16="http://schemas.microsoft.com/office/drawing/2014/main" id="{00000000-0008-0000-0400-0000A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6" name="Text Box 18">
          <a:extLst>
            <a:ext uri="{FF2B5EF4-FFF2-40B4-BE49-F238E27FC236}">
              <a16:creationId xmlns:a16="http://schemas.microsoft.com/office/drawing/2014/main" id="{00000000-0008-0000-0400-0000A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7" name="Text Box 19">
          <a:extLst>
            <a:ext uri="{FF2B5EF4-FFF2-40B4-BE49-F238E27FC236}">
              <a16:creationId xmlns:a16="http://schemas.microsoft.com/office/drawing/2014/main" id="{00000000-0008-0000-0400-0000A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56743"/>
    <xdr:sp macro="" textlink="">
      <xdr:nvSpPr>
        <xdr:cNvPr id="3758" name="Text Box 15">
          <a:extLst>
            <a:ext uri="{FF2B5EF4-FFF2-40B4-BE49-F238E27FC236}">
              <a16:creationId xmlns:a16="http://schemas.microsoft.com/office/drawing/2014/main" id="{00000000-0008-0000-0400-0000AE0E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3759" name="Text Box 15">
          <a:extLst>
            <a:ext uri="{FF2B5EF4-FFF2-40B4-BE49-F238E27FC236}">
              <a16:creationId xmlns:a16="http://schemas.microsoft.com/office/drawing/2014/main" id="{00000000-0008-0000-0400-0000AF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504825</xdr:rowOff>
    </xdr:from>
    <xdr:ext cx="95250" cy="442269"/>
    <xdr:sp macro="" textlink="">
      <xdr:nvSpPr>
        <xdr:cNvPr id="3760" name="Text Box 15">
          <a:extLst>
            <a:ext uri="{FF2B5EF4-FFF2-40B4-BE49-F238E27FC236}">
              <a16:creationId xmlns:a16="http://schemas.microsoft.com/office/drawing/2014/main" id="{00000000-0008-0000-0400-0000B0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213632"/>
    <xdr:sp macro="" textlink="">
      <xdr:nvSpPr>
        <xdr:cNvPr id="3761" name="Text Box 15">
          <a:extLst>
            <a:ext uri="{FF2B5EF4-FFF2-40B4-BE49-F238E27FC236}">
              <a16:creationId xmlns:a16="http://schemas.microsoft.com/office/drawing/2014/main" id="{00000000-0008-0000-0400-0000B1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331"/>
    <xdr:sp macro="" textlink="">
      <xdr:nvSpPr>
        <xdr:cNvPr id="3762" name="Text Box 15">
          <a:extLst>
            <a:ext uri="{FF2B5EF4-FFF2-40B4-BE49-F238E27FC236}">
              <a16:creationId xmlns:a16="http://schemas.microsoft.com/office/drawing/2014/main" id="{00000000-0008-0000-0400-0000B2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213632"/>
    <xdr:sp macro="" textlink="">
      <xdr:nvSpPr>
        <xdr:cNvPr id="3763" name="Text Box 15">
          <a:extLst>
            <a:ext uri="{FF2B5EF4-FFF2-40B4-BE49-F238E27FC236}">
              <a16:creationId xmlns:a16="http://schemas.microsoft.com/office/drawing/2014/main" id="{00000000-0008-0000-0400-0000B30E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4" name="Text Box 16">
          <a:extLst>
            <a:ext uri="{FF2B5EF4-FFF2-40B4-BE49-F238E27FC236}">
              <a16:creationId xmlns:a16="http://schemas.microsoft.com/office/drawing/2014/main" id="{00000000-0008-0000-0400-0000B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5" name="Text Box 17">
          <a:extLst>
            <a:ext uri="{FF2B5EF4-FFF2-40B4-BE49-F238E27FC236}">
              <a16:creationId xmlns:a16="http://schemas.microsoft.com/office/drawing/2014/main" id="{00000000-0008-0000-0400-0000B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6" name="Text Box 18">
          <a:extLst>
            <a:ext uri="{FF2B5EF4-FFF2-40B4-BE49-F238E27FC236}">
              <a16:creationId xmlns:a16="http://schemas.microsoft.com/office/drawing/2014/main" id="{00000000-0008-0000-0400-0000B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7" name="Text Box 19">
          <a:extLst>
            <a:ext uri="{FF2B5EF4-FFF2-40B4-BE49-F238E27FC236}">
              <a16:creationId xmlns:a16="http://schemas.microsoft.com/office/drawing/2014/main" id="{00000000-0008-0000-0400-0000B7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68" name="Text Box 16">
          <a:extLst>
            <a:ext uri="{FF2B5EF4-FFF2-40B4-BE49-F238E27FC236}">
              <a16:creationId xmlns:a16="http://schemas.microsoft.com/office/drawing/2014/main" id="{00000000-0008-0000-0400-0000B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69" name="Text Box 17">
          <a:extLst>
            <a:ext uri="{FF2B5EF4-FFF2-40B4-BE49-F238E27FC236}">
              <a16:creationId xmlns:a16="http://schemas.microsoft.com/office/drawing/2014/main" id="{00000000-0008-0000-0400-0000B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70" name="Text Box 18">
          <a:extLst>
            <a:ext uri="{FF2B5EF4-FFF2-40B4-BE49-F238E27FC236}">
              <a16:creationId xmlns:a16="http://schemas.microsoft.com/office/drawing/2014/main" id="{00000000-0008-0000-0400-0000B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71" name="Text Box 19">
          <a:extLst>
            <a:ext uri="{FF2B5EF4-FFF2-40B4-BE49-F238E27FC236}">
              <a16:creationId xmlns:a16="http://schemas.microsoft.com/office/drawing/2014/main" id="{00000000-0008-0000-0400-0000BB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2" name="Text Box 16">
          <a:extLst>
            <a:ext uri="{FF2B5EF4-FFF2-40B4-BE49-F238E27FC236}">
              <a16:creationId xmlns:a16="http://schemas.microsoft.com/office/drawing/2014/main" id="{00000000-0008-0000-0400-0000B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3" name="Text Box 17">
          <a:extLst>
            <a:ext uri="{FF2B5EF4-FFF2-40B4-BE49-F238E27FC236}">
              <a16:creationId xmlns:a16="http://schemas.microsoft.com/office/drawing/2014/main" id="{00000000-0008-0000-0400-0000B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4" name="Text Box 18">
          <a:extLst>
            <a:ext uri="{FF2B5EF4-FFF2-40B4-BE49-F238E27FC236}">
              <a16:creationId xmlns:a16="http://schemas.microsoft.com/office/drawing/2014/main" id="{00000000-0008-0000-0400-0000B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5" name="Text Box 19">
          <a:extLst>
            <a:ext uri="{FF2B5EF4-FFF2-40B4-BE49-F238E27FC236}">
              <a16:creationId xmlns:a16="http://schemas.microsoft.com/office/drawing/2014/main" id="{00000000-0008-0000-0400-0000BF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504825</xdr:rowOff>
    </xdr:from>
    <xdr:ext cx="95250" cy="444014"/>
    <xdr:sp macro="" textlink="">
      <xdr:nvSpPr>
        <xdr:cNvPr id="3776" name="Text Box 15">
          <a:extLst>
            <a:ext uri="{FF2B5EF4-FFF2-40B4-BE49-F238E27FC236}">
              <a16:creationId xmlns:a16="http://schemas.microsoft.com/office/drawing/2014/main" id="{00000000-0008-0000-0400-0000C0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77" name="Text Box 16">
          <a:extLst>
            <a:ext uri="{FF2B5EF4-FFF2-40B4-BE49-F238E27FC236}">
              <a16:creationId xmlns:a16="http://schemas.microsoft.com/office/drawing/2014/main" id="{00000000-0008-0000-0400-0000C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78" name="Text Box 17">
          <a:extLst>
            <a:ext uri="{FF2B5EF4-FFF2-40B4-BE49-F238E27FC236}">
              <a16:creationId xmlns:a16="http://schemas.microsoft.com/office/drawing/2014/main" id="{00000000-0008-0000-0400-0000C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79" name="Text Box 18">
          <a:extLst>
            <a:ext uri="{FF2B5EF4-FFF2-40B4-BE49-F238E27FC236}">
              <a16:creationId xmlns:a16="http://schemas.microsoft.com/office/drawing/2014/main" id="{00000000-0008-0000-0400-0000C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80" name="Text Box 19">
          <a:extLst>
            <a:ext uri="{FF2B5EF4-FFF2-40B4-BE49-F238E27FC236}">
              <a16:creationId xmlns:a16="http://schemas.microsoft.com/office/drawing/2014/main" id="{00000000-0008-0000-0400-0000C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504825</xdr:rowOff>
    </xdr:from>
    <xdr:ext cx="95250" cy="442269"/>
    <xdr:sp macro="" textlink="">
      <xdr:nvSpPr>
        <xdr:cNvPr id="3781" name="Text Box 15">
          <a:extLst>
            <a:ext uri="{FF2B5EF4-FFF2-40B4-BE49-F238E27FC236}">
              <a16:creationId xmlns:a16="http://schemas.microsoft.com/office/drawing/2014/main" id="{00000000-0008-0000-0400-0000C5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82" name="Text Box 16">
          <a:extLst>
            <a:ext uri="{FF2B5EF4-FFF2-40B4-BE49-F238E27FC236}">
              <a16:creationId xmlns:a16="http://schemas.microsoft.com/office/drawing/2014/main" id="{00000000-0008-0000-0400-0000C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83" name="Text Box 17">
          <a:extLst>
            <a:ext uri="{FF2B5EF4-FFF2-40B4-BE49-F238E27FC236}">
              <a16:creationId xmlns:a16="http://schemas.microsoft.com/office/drawing/2014/main" id="{00000000-0008-0000-0400-0000C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84" name="Text Box 18">
          <a:extLst>
            <a:ext uri="{FF2B5EF4-FFF2-40B4-BE49-F238E27FC236}">
              <a16:creationId xmlns:a16="http://schemas.microsoft.com/office/drawing/2014/main" id="{00000000-0008-0000-0400-0000C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5" name="Text Box 16">
          <a:extLst>
            <a:ext uri="{FF2B5EF4-FFF2-40B4-BE49-F238E27FC236}">
              <a16:creationId xmlns:a16="http://schemas.microsoft.com/office/drawing/2014/main" id="{00000000-0008-0000-0400-0000C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6" name="Text Box 17">
          <a:extLst>
            <a:ext uri="{FF2B5EF4-FFF2-40B4-BE49-F238E27FC236}">
              <a16:creationId xmlns:a16="http://schemas.microsoft.com/office/drawing/2014/main" id="{00000000-0008-0000-0400-0000C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7" name="Text Box 18">
          <a:extLst>
            <a:ext uri="{FF2B5EF4-FFF2-40B4-BE49-F238E27FC236}">
              <a16:creationId xmlns:a16="http://schemas.microsoft.com/office/drawing/2014/main" id="{00000000-0008-0000-0400-0000C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8" name="Text Box 19">
          <a:extLst>
            <a:ext uri="{FF2B5EF4-FFF2-40B4-BE49-F238E27FC236}">
              <a16:creationId xmlns:a16="http://schemas.microsoft.com/office/drawing/2014/main" id="{00000000-0008-0000-0400-0000C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9" name="Text Box 16">
          <a:extLst>
            <a:ext uri="{FF2B5EF4-FFF2-40B4-BE49-F238E27FC236}">
              <a16:creationId xmlns:a16="http://schemas.microsoft.com/office/drawing/2014/main" id="{00000000-0008-0000-0400-0000C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90" name="Text Box 17">
          <a:extLst>
            <a:ext uri="{FF2B5EF4-FFF2-40B4-BE49-F238E27FC236}">
              <a16:creationId xmlns:a16="http://schemas.microsoft.com/office/drawing/2014/main" id="{00000000-0008-0000-0400-0000C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91" name="Text Box 18">
          <a:extLst>
            <a:ext uri="{FF2B5EF4-FFF2-40B4-BE49-F238E27FC236}">
              <a16:creationId xmlns:a16="http://schemas.microsoft.com/office/drawing/2014/main" id="{00000000-0008-0000-0400-0000C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89</xdr:row>
      <xdr:rowOff>170392</xdr:rowOff>
    </xdr:from>
    <xdr:ext cx="95250" cy="213632"/>
    <xdr:sp macro="" textlink="">
      <xdr:nvSpPr>
        <xdr:cNvPr id="3792" name="Text Box 15">
          <a:extLst>
            <a:ext uri="{FF2B5EF4-FFF2-40B4-BE49-F238E27FC236}">
              <a16:creationId xmlns:a16="http://schemas.microsoft.com/office/drawing/2014/main" id="{00000000-0008-0000-0400-0000D0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3" name="Text Box 16">
          <a:extLst>
            <a:ext uri="{FF2B5EF4-FFF2-40B4-BE49-F238E27FC236}">
              <a16:creationId xmlns:a16="http://schemas.microsoft.com/office/drawing/2014/main" id="{00000000-0008-0000-0400-0000D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4" name="Text Box 17">
          <a:extLst>
            <a:ext uri="{FF2B5EF4-FFF2-40B4-BE49-F238E27FC236}">
              <a16:creationId xmlns:a16="http://schemas.microsoft.com/office/drawing/2014/main" id="{00000000-0008-0000-0400-0000D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5" name="Text Box 18">
          <a:extLst>
            <a:ext uri="{FF2B5EF4-FFF2-40B4-BE49-F238E27FC236}">
              <a16:creationId xmlns:a16="http://schemas.microsoft.com/office/drawing/2014/main" id="{00000000-0008-0000-0400-0000D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6" name="Text Box 19">
          <a:extLst>
            <a:ext uri="{FF2B5EF4-FFF2-40B4-BE49-F238E27FC236}">
              <a16:creationId xmlns:a16="http://schemas.microsoft.com/office/drawing/2014/main" id="{00000000-0008-0000-0400-0000D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97" name="Text Box 16">
          <a:extLst>
            <a:ext uri="{FF2B5EF4-FFF2-40B4-BE49-F238E27FC236}">
              <a16:creationId xmlns:a16="http://schemas.microsoft.com/office/drawing/2014/main" id="{00000000-0008-0000-0400-0000D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98" name="Text Box 17">
          <a:extLst>
            <a:ext uri="{FF2B5EF4-FFF2-40B4-BE49-F238E27FC236}">
              <a16:creationId xmlns:a16="http://schemas.microsoft.com/office/drawing/2014/main" id="{00000000-0008-0000-0400-0000D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99" name="Text Box 18">
          <a:extLst>
            <a:ext uri="{FF2B5EF4-FFF2-40B4-BE49-F238E27FC236}">
              <a16:creationId xmlns:a16="http://schemas.microsoft.com/office/drawing/2014/main" id="{00000000-0008-0000-0400-0000D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800" name="Text Box 19">
          <a:extLst>
            <a:ext uri="{FF2B5EF4-FFF2-40B4-BE49-F238E27FC236}">
              <a16:creationId xmlns:a16="http://schemas.microsoft.com/office/drawing/2014/main" id="{00000000-0008-0000-0400-0000D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1" name="Text Box 16">
          <a:extLst>
            <a:ext uri="{FF2B5EF4-FFF2-40B4-BE49-F238E27FC236}">
              <a16:creationId xmlns:a16="http://schemas.microsoft.com/office/drawing/2014/main" id="{00000000-0008-0000-0400-0000D9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2" name="Text Box 17">
          <a:extLst>
            <a:ext uri="{FF2B5EF4-FFF2-40B4-BE49-F238E27FC236}">
              <a16:creationId xmlns:a16="http://schemas.microsoft.com/office/drawing/2014/main" id="{00000000-0008-0000-0400-0000DA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3" name="Text Box 18">
          <a:extLst>
            <a:ext uri="{FF2B5EF4-FFF2-40B4-BE49-F238E27FC236}">
              <a16:creationId xmlns:a16="http://schemas.microsoft.com/office/drawing/2014/main" id="{00000000-0008-0000-0400-0000D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4" name="Text Box 19">
          <a:extLst>
            <a:ext uri="{FF2B5EF4-FFF2-40B4-BE49-F238E27FC236}">
              <a16:creationId xmlns:a16="http://schemas.microsoft.com/office/drawing/2014/main" id="{00000000-0008-0000-0400-0000D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504825</xdr:rowOff>
    </xdr:from>
    <xdr:ext cx="95250" cy="444014"/>
    <xdr:sp macro="" textlink="">
      <xdr:nvSpPr>
        <xdr:cNvPr id="3805" name="Text Box 15">
          <a:extLst>
            <a:ext uri="{FF2B5EF4-FFF2-40B4-BE49-F238E27FC236}">
              <a16:creationId xmlns:a16="http://schemas.microsoft.com/office/drawing/2014/main" id="{00000000-0008-0000-0400-0000DD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6" name="Text Box 16">
          <a:extLst>
            <a:ext uri="{FF2B5EF4-FFF2-40B4-BE49-F238E27FC236}">
              <a16:creationId xmlns:a16="http://schemas.microsoft.com/office/drawing/2014/main" id="{00000000-0008-0000-0400-0000DE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7" name="Text Box 17">
          <a:extLst>
            <a:ext uri="{FF2B5EF4-FFF2-40B4-BE49-F238E27FC236}">
              <a16:creationId xmlns:a16="http://schemas.microsoft.com/office/drawing/2014/main" id="{00000000-0008-0000-0400-0000D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8" name="Text Box 18">
          <a:extLst>
            <a:ext uri="{FF2B5EF4-FFF2-40B4-BE49-F238E27FC236}">
              <a16:creationId xmlns:a16="http://schemas.microsoft.com/office/drawing/2014/main" id="{00000000-0008-0000-0400-0000E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9" name="Text Box 19">
          <a:extLst>
            <a:ext uri="{FF2B5EF4-FFF2-40B4-BE49-F238E27FC236}">
              <a16:creationId xmlns:a16="http://schemas.microsoft.com/office/drawing/2014/main" id="{00000000-0008-0000-0400-0000E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810" name="Text Box 16">
          <a:extLst>
            <a:ext uri="{FF2B5EF4-FFF2-40B4-BE49-F238E27FC236}">
              <a16:creationId xmlns:a16="http://schemas.microsoft.com/office/drawing/2014/main" id="{00000000-0008-0000-0400-0000E2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811" name="Text Box 17">
          <a:extLst>
            <a:ext uri="{FF2B5EF4-FFF2-40B4-BE49-F238E27FC236}">
              <a16:creationId xmlns:a16="http://schemas.microsoft.com/office/drawing/2014/main" id="{00000000-0008-0000-0400-0000E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89</xdr:row>
      <xdr:rowOff>15875</xdr:rowOff>
    </xdr:from>
    <xdr:ext cx="95250" cy="171450"/>
    <xdr:sp macro="" textlink="">
      <xdr:nvSpPr>
        <xdr:cNvPr id="3812" name="Text Box 18">
          <a:extLst>
            <a:ext uri="{FF2B5EF4-FFF2-40B4-BE49-F238E27FC236}">
              <a16:creationId xmlns:a16="http://schemas.microsoft.com/office/drawing/2014/main" id="{00000000-0008-0000-0400-0000E4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3" name="Text Box 16">
          <a:extLst>
            <a:ext uri="{FF2B5EF4-FFF2-40B4-BE49-F238E27FC236}">
              <a16:creationId xmlns:a16="http://schemas.microsoft.com/office/drawing/2014/main" id="{00000000-0008-0000-0400-0000E5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4" name="Text Box 17">
          <a:extLst>
            <a:ext uri="{FF2B5EF4-FFF2-40B4-BE49-F238E27FC236}">
              <a16:creationId xmlns:a16="http://schemas.microsoft.com/office/drawing/2014/main" id="{00000000-0008-0000-0400-0000E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5" name="Text Box 18">
          <a:extLst>
            <a:ext uri="{FF2B5EF4-FFF2-40B4-BE49-F238E27FC236}">
              <a16:creationId xmlns:a16="http://schemas.microsoft.com/office/drawing/2014/main" id="{00000000-0008-0000-0400-0000E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6" name="Text Box 19">
          <a:extLst>
            <a:ext uri="{FF2B5EF4-FFF2-40B4-BE49-F238E27FC236}">
              <a16:creationId xmlns:a16="http://schemas.microsoft.com/office/drawing/2014/main" id="{00000000-0008-0000-0400-0000E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7" name="Text Box 16">
          <a:extLst>
            <a:ext uri="{FF2B5EF4-FFF2-40B4-BE49-F238E27FC236}">
              <a16:creationId xmlns:a16="http://schemas.microsoft.com/office/drawing/2014/main" id="{00000000-0008-0000-0400-0000E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89</xdr:row>
      <xdr:rowOff>170392</xdr:rowOff>
    </xdr:from>
    <xdr:ext cx="95250" cy="213632"/>
    <xdr:sp macro="" textlink="">
      <xdr:nvSpPr>
        <xdr:cNvPr id="3818" name="Text Box 15">
          <a:extLst>
            <a:ext uri="{FF2B5EF4-FFF2-40B4-BE49-F238E27FC236}">
              <a16:creationId xmlns:a16="http://schemas.microsoft.com/office/drawing/2014/main" id="{00000000-0008-0000-0400-0000EA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19" name="Text Box 16">
          <a:extLst>
            <a:ext uri="{FF2B5EF4-FFF2-40B4-BE49-F238E27FC236}">
              <a16:creationId xmlns:a16="http://schemas.microsoft.com/office/drawing/2014/main" id="{00000000-0008-0000-0400-0000EB0E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20" name="Text Box 17">
          <a:extLst>
            <a:ext uri="{FF2B5EF4-FFF2-40B4-BE49-F238E27FC236}">
              <a16:creationId xmlns:a16="http://schemas.microsoft.com/office/drawing/2014/main" id="{00000000-0008-0000-0400-0000EC0E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21" name="Text Box 18">
          <a:extLst>
            <a:ext uri="{FF2B5EF4-FFF2-40B4-BE49-F238E27FC236}">
              <a16:creationId xmlns:a16="http://schemas.microsoft.com/office/drawing/2014/main" id="{00000000-0008-0000-0400-0000ED0E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22" name="Text Box 19">
          <a:extLst>
            <a:ext uri="{FF2B5EF4-FFF2-40B4-BE49-F238E27FC236}">
              <a16:creationId xmlns:a16="http://schemas.microsoft.com/office/drawing/2014/main" id="{00000000-0008-0000-0400-0000EE0E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23" name="Text Box 16">
          <a:extLst>
            <a:ext uri="{FF2B5EF4-FFF2-40B4-BE49-F238E27FC236}">
              <a16:creationId xmlns:a16="http://schemas.microsoft.com/office/drawing/2014/main" id="{00000000-0008-0000-0400-0000EF0E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24" name="Text Box 17">
          <a:extLst>
            <a:ext uri="{FF2B5EF4-FFF2-40B4-BE49-F238E27FC236}">
              <a16:creationId xmlns:a16="http://schemas.microsoft.com/office/drawing/2014/main" id="{00000000-0008-0000-0400-0000F00E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25" name="Text Box 18">
          <a:extLst>
            <a:ext uri="{FF2B5EF4-FFF2-40B4-BE49-F238E27FC236}">
              <a16:creationId xmlns:a16="http://schemas.microsoft.com/office/drawing/2014/main" id="{00000000-0008-0000-0400-0000F10E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26" name="Text Box 19">
          <a:extLst>
            <a:ext uri="{FF2B5EF4-FFF2-40B4-BE49-F238E27FC236}">
              <a16:creationId xmlns:a16="http://schemas.microsoft.com/office/drawing/2014/main" id="{00000000-0008-0000-0400-0000F20E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827" name="Text Box 16">
          <a:extLst>
            <a:ext uri="{FF2B5EF4-FFF2-40B4-BE49-F238E27FC236}">
              <a16:creationId xmlns:a16="http://schemas.microsoft.com/office/drawing/2014/main" id="{00000000-0008-0000-0400-0000F30E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828" name="Text Box 17">
          <a:extLst>
            <a:ext uri="{FF2B5EF4-FFF2-40B4-BE49-F238E27FC236}">
              <a16:creationId xmlns:a16="http://schemas.microsoft.com/office/drawing/2014/main" id="{00000000-0008-0000-0400-0000F40E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829" name="Text Box 18">
          <a:extLst>
            <a:ext uri="{FF2B5EF4-FFF2-40B4-BE49-F238E27FC236}">
              <a16:creationId xmlns:a16="http://schemas.microsoft.com/office/drawing/2014/main" id="{00000000-0008-0000-0400-0000F50E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830" name="Text Box 19">
          <a:extLst>
            <a:ext uri="{FF2B5EF4-FFF2-40B4-BE49-F238E27FC236}">
              <a16:creationId xmlns:a16="http://schemas.microsoft.com/office/drawing/2014/main" id="{00000000-0008-0000-0400-0000F60E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831" name="Text Box 16">
          <a:extLst>
            <a:ext uri="{FF2B5EF4-FFF2-40B4-BE49-F238E27FC236}">
              <a16:creationId xmlns:a16="http://schemas.microsoft.com/office/drawing/2014/main" id="{00000000-0008-0000-0400-0000F70E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832" name="Text Box 17">
          <a:extLst>
            <a:ext uri="{FF2B5EF4-FFF2-40B4-BE49-F238E27FC236}">
              <a16:creationId xmlns:a16="http://schemas.microsoft.com/office/drawing/2014/main" id="{00000000-0008-0000-0400-0000F80E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833" name="Text Box 18">
          <a:extLst>
            <a:ext uri="{FF2B5EF4-FFF2-40B4-BE49-F238E27FC236}">
              <a16:creationId xmlns:a16="http://schemas.microsoft.com/office/drawing/2014/main" id="{00000000-0008-0000-0400-0000F90E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834" name="Text Box 19">
          <a:extLst>
            <a:ext uri="{FF2B5EF4-FFF2-40B4-BE49-F238E27FC236}">
              <a16:creationId xmlns:a16="http://schemas.microsoft.com/office/drawing/2014/main" id="{00000000-0008-0000-0400-0000FA0E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835" name="Text Box 16">
          <a:extLst>
            <a:ext uri="{FF2B5EF4-FFF2-40B4-BE49-F238E27FC236}">
              <a16:creationId xmlns:a16="http://schemas.microsoft.com/office/drawing/2014/main" id="{00000000-0008-0000-0400-0000FB0E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836" name="Text Box 17">
          <a:extLst>
            <a:ext uri="{FF2B5EF4-FFF2-40B4-BE49-F238E27FC236}">
              <a16:creationId xmlns:a16="http://schemas.microsoft.com/office/drawing/2014/main" id="{00000000-0008-0000-0400-0000FC0E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837" name="Text Box 18">
          <a:extLst>
            <a:ext uri="{FF2B5EF4-FFF2-40B4-BE49-F238E27FC236}">
              <a16:creationId xmlns:a16="http://schemas.microsoft.com/office/drawing/2014/main" id="{00000000-0008-0000-0400-0000FD0E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838" name="Text Box 19">
          <a:extLst>
            <a:ext uri="{FF2B5EF4-FFF2-40B4-BE49-F238E27FC236}">
              <a16:creationId xmlns:a16="http://schemas.microsoft.com/office/drawing/2014/main" id="{00000000-0008-0000-0400-0000FE0E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839" name="Text Box 16">
          <a:extLst>
            <a:ext uri="{FF2B5EF4-FFF2-40B4-BE49-F238E27FC236}">
              <a16:creationId xmlns:a16="http://schemas.microsoft.com/office/drawing/2014/main" id="{00000000-0008-0000-0400-0000FF0E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840" name="Text Box 17">
          <a:extLst>
            <a:ext uri="{FF2B5EF4-FFF2-40B4-BE49-F238E27FC236}">
              <a16:creationId xmlns:a16="http://schemas.microsoft.com/office/drawing/2014/main" id="{00000000-0008-0000-0400-000000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841" name="Text Box 18">
          <a:extLst>
            <a:ext uri="{FF2B5EF4-FFF2-40B4-BE49-F238E27FC236}">
              <a16:creationId xmlns:a16="http://schemas.microsoft.com/office/drawing/2014/main" id="{00000000-0008-0000-0400-000001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842" name="Text Box 19">
          <a:extLst>
            <a:ext uri="{FF2B5EF4-FFF2-40B4-BE49-F238E27FC236}">
              <a16:creationId xmlns:a16="http://schemas.microsoft.com/office/drawing/2014/main" id="{00000000-0008-0000-0400-000002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843" name="Text Box 16">
          <a:extLst>
            <a:ext uri="{FF2B5EF4-FFF2-40B4-BE49-F238E27FC236}">
              <a16:creationId xmlns:a16="http://schemas.microsoft.com/office/drawing/2014/main" id="{00000000-0008-0000-0400-000003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844" name="Text Box 17">
          <a:extLst>
            <a:ext uri="{FF2B5EF4-FFF2-40B4-BE49-F238E27FC236}">
              <a16:creationId xmlns:a16="http://schemas.microsoft.com/office/drawing/2014/main" id="{00000000-0008-0000-0400-000004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845" name="Text Box 18">
          <a:extLst>
            <a:ext uri="{FF2B5EF4-FFF2-40B4-BE49-F238E27FC236}">
              <a16:creationId xmlns:a16="http://schemas.microsoft.com/office/drawing/2014/main" id="{00000000-0008-0000-0400-000005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846" name="Text Box 19">
          <a:extLst>
            <a:ext uri="{FF2B5EF4-FFF2-40B4-BE49-F238E27FC236}">
              <a16:creationId xmlns:a16="http://schemas.microsoft.com/office/drawing/2014/main" id="{00000000-0008-0000-0400-000006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847" name="Text Box 16">
          <a:extLst>
            <a:ext uri="{FF2B5EF4-FFF2-40B4-BE49-F238E27FC236}">
              <a16:creationId xmlns:a16="http://schemas.microsoft.com/office/drawing/2014/main" id="{00000000-0008-0000-0400-000007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848" name="Text Box 17">
          <a:extLst>
            <a:ext uri="{FF2B5EF4-FFF2-40B4-BE49-F238E27FC236}">
              <a16:creationId xmlns:a16="http://schemas.microsoft.com/office/drawing/2014/main" id="{00000000-0008-0000-0400-000008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849" name="Text Box 18">
          <a:extLst>
            <a:ext uri="{FF2B5EF4-FFF2-40B4-BE49-F238E27FC236}">
              <a16:creationId xmlns:a16="http://schemas.microsoft.com/office/drawing/2014/main" id="{00000000-0008-0000-0400-000009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850" name="Text Box 19">
          <a:extLst>
            <a:ext uri="{FF2B5EF4-FFF2-40B4-BE49-F238E27FC236}">
              <a16:creationId xmlns:a16="http://schemas.microsoft.com/office/drawing/2014/main" id="{00000000-0008-0000-0400-00000A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851" name="Text Box 16">
          <a:extLst>
            <a:ext uri="{FF2B5EF4-FFF2-40B4-BE49-F238E27FC236}">
              <a16:creationId xmlns:a16="http://schemas.microsoft.com/office/drawing/2014/main" id="{00000000-0008-0000-0400-00000B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852" name="Text Box 17">
          <a:extLst>
            <a:ext uri="{FF2B5EF4-FFF2-40B4-BE49-F238E27FC236}">
              <a16:creationId xmlns:a16="http://schemas.microsoft.com/office/drawing/2014/main" id="{00000000-0008-0000-0400-00000C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853" name="Text Box 18">
          <a:extLst>
            <a:ext uri="{FF2B5EF4-FFF2-40B4-BE49-F238E27FC236}">
              <a16:creationId xmlns:a16="http://schemas.microsoft.com/office/drawing/2014/main" id="{00000000-0008-0000-0400-00000D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854" name="Text Box 19">
          <a:extLst>
            <a:ext uri="{FF2B5EF4-FFF2-40B4-BE49-F238E27FC236}">
              <a16:creationId xmlns:a16="http://schemas.microsoft.com/office/drawing/2014/main" id="{00000000-0008-0000-0400-00000E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855" name="Text Box 16">
          <a:extLst>
            <a:ext uri="{FF2B5EF4-FFF2-40B4-BE49-F238E27FC236}">
              <a16:creationId xmlns:a16="http://schemas.microsoft.com/office/drawing/2014/main" id="{00000000-0008-0000-0400-00000F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856" name="Text Box 17">
          <a:extLst>
            <a:ext uri="{FF2B5EF4-FFF2-40B4-BE49-F238E27FC236}">
              <a16:creationId xmlns:a16="http://schemas.microsoft.com/office/drawing/2014/main" id="{00000000-0008-0000-0400-000010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857" name="Text Box 18">
          <a:extLst>
            <a:ext uri="{FF2B5EF4-FFF2-40B4-BE49-F238E27FC236}">
              <a16:creationId xmlns:a16="http://schemas.microsoft.com/office/drawing/2014/main" id="{00000000-0008-0000-0400-000011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858" name="Text Box 19">
          <a:extLst>
            <a:ext uri="{FF2B5EF4-FFF2-40B4-BE49-F238E27FC236}">
              <a16:creationId xmlns:a16="http://schemas.microsoft.com/office/drawing/2014/main" id="{00000000-0008-0000-0400-000012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859" name="Text Box 16">
          <a:extLst>
            <a:ext uri="{FF2B5EF4-FFF2-40B4-BE49-F238E27FC236}">
              <a16:creationId xmlns:a16="http://schemas.microsoft.com/office/drawing/2014/main" id="{00000000-0008-0000-0400-000013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860" name="Text Box 17">
          <a:extLst>
            <a:ext uri="{FF2B5EF4-FFF2-40B4-BE49-F238E27FC236}">
              <a16:creationId xmlns:a16="http://schemas.microsoft.com/office/drawing/2014/main" id="{00000000-0008-0000-0400-000014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861" name="Text Box 18">
          <a:extLst>
            <a:ext uri="{FF2B5EF4-FFF2-40B4-BE49-F238E27FC236}">
              <a16:creationId xmlns:a16="http://schemas.microsoft.com/office/drawing/2014/main" id="{00000000-0008-0000-0400-000015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862" name="Text Box 19">
          <a:extLst>
            <a:ext uri="{FF2B5EF4-FFF2-40B4-BE49-F238E27FC236}">
              <a16:creationId xmlns:a16="http://schemas.microsoft.com/office/drawing/2014/main" id="{00000000-0008-0000-0400-000016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863" name="Text Box 16">
          <a:extLst>
            <a:ext uri="{FF2B5EF4-FFF2-40B4-BE49-F238E27FC236}">
              <a16:creationId xmlns:a16="http://schemas.microsoft.com/office/drawing/2014/main" id="{00000000-0008-0000-0400-000017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864" name="Text Box 17">
          <a:extLst>
            <a:ext uri="{FF2B5EF4-FFF2-40B4-BE49-F238E27FC236}">
              <a16:creationId xmlns:a16="http://schemas.microsoft.com/office/drawing/2014/main" id="{00000000-0008-0000-0400-000018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865" name="Text Box 18">
          <a:extLst>
            <a:ext uri="{FF2B5EF4-FFF2-40B4-BE49-F238E27FC236}">
              <a16:creationId xmlns:a16="http://schemas.microsoft.com/office/drawing/2014/main" id="{00000000-0008-0000-0400-000019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866" name="Text Box 19">
          <a:extLst>
            <a:ext uri="{FF2B5EF4-FFF2-40B4-BE49-F238E27FC236}">
              <a16:creationId xmlns:a16="http://schemas.microsoft.com/office/drawing/2014/main" id="{00000000-0008-0000-0400-00001A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3867" name="Text Box 16">
          <a:extLst>
            <a:ext uri="{FF2B5EF4-FFF2-40B4-BE49-F238E27FC236}">
              <a16:creationId xmlns:a16="http://schemas.microsoft.com/office/drawing/2014/main" id="{00000000-0008-0000-0400-00001B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3868" name="Text Box 17">
          <a:extLst>
            <a:ext uri="{FF2B5EF4-FFF2-40B4-BE49-F238E27FC236}">
              <a16:creationId xmlns:a16="http://schemas.microsoft.com/office/drawing/2014/main" id="{00000000-0008-0000-0400-00001C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3869" name="Text Box 18">
          <a:extLst>
            <a:ext uri="{FF2B5EF4-FFF2-40B4-BE49-F238E27FC236}">
              <a16:creationId xmlns:a16="http://schemas.microsoft.com/office/drawing/2014/main" id="{00000000-0008-0000-0400-00001D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3870" name="Text Box 19">
          <a:extLst>
            <a:ext uri="{FF2B5EF4-FFF2-40B4-BE49-F238E27FC236}">
              <a16:creationId xmlns:a16="http://schemas.microsoft.com/office/drawing/2014/main" id="{00000000-0008-0000-0400-00001E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3871" name="Text Box 16">
          <a:extLst>
            <a:ext uri="{FF2B5EF4-FFF2-40B4-BE49-F238E27FC236}">
              <a16:creationId xmlns:a16="http://schemas.microsoft.com/office/drawing/2014/main" id="{00000000-0008-0000-0400-00001F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3872" name="Text Box 17">
          <a:extLst>
            <a:ext uri="{FF2B5EF4-FFF2-40B4-BE49-F238E27FC236}">
              <a16:creationId xmlns:a16="http://schemas.microsoft.com/office/drawing/2014/main" id="{00000000-0008-0000-0400-000020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3873" name="Text Box 18">
          <a:extLst>
            <a:ext uri="{FF2B5EF4-FFF2-40B4-BE49-F238E27FC236}">
              <a16:creationId xmlns:a16="http://schemas.microsoft.com/office/drawing/2014/main" id="{00000000-0008-0000-0400-000021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3874" name="Text Box 19">
          <a:extLst>
            <a:ext uri="{FF2B5EF4-FFF2-40B4-BE49-F238E27FC236}">
              <a16:creationId xmlns:a16="http://schemas.microsoft.com/office/drawing/2014/main" id="{00000000-0008-0000-0400-000022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75" name="Text Box 16">
          <a:extLst>
            <a:ext uri="{FF2B5EF4-FFF2-40B4-BE49-F238E27FC236}">
              <a16:creationId xmlns:a16="http://schemas.microsoft.com/office/drawing/2014/main" id="{00000000-0008-0000-0400-000023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76" name="Text Box 17">
          <a:extLst>
            <a:ext uri="{FF2B5EF4-FFF2-40B4-BE49-F238E27FC236}">
              <a16:creationId xmlns:a16="http://schemas.microsoft.com/office/drawing/2014/main" id="{00000000-0008-0000-0400-000024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77" name="Text Box 18">
          <a:extLst>
            <a:ext uri="{FF2B5EF4-FFF2-40B4-BE49-F238E27FC236}">
              <a16:creationId xmlns:a16="http://schemas.microsoft.com/office/drawing/2014/main" id="{00000000-0008-0000-0400-000025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78" name="Text Box 19">
          <a:extLst>
            <a:ext uri="{FF2B5EF4-FFF2-40B4-BE49-F238E27FC236}">
              <a16:creationId xmlns:a16="http://schemas.microsoft.com/office/drawing/2014/main" id="{00000000-0008-0000-0400-000026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79" name="Text Box 16">
          <a:extLst>
            <a:ext uri="{FF2B5EF4-FFF2-40B4-BE49-F238E27FC236}">
              <a16:creationId xmlns:a16="http://schemas.microsoft.com/office/drawing/2014/main" id="{00000000-0008-0000-0400-000027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80" name="Text Box 17">
          <a:extLst>
            <a:ext uri="{FF2B5EF4-FFF2-40B4-BE49-F238E27FC236}">
              <a16:creationId xmlns:a16="http://schemas.microsoft.com/office/drawing/2014/main" id="{00000000-0008-0000-0400-000028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81" name="Text Box 18">
          <a:extLst>
            <a:ext uri="{FF2B5EF4-FFF2-40B4-BE49-F238E27FC236}">
              <a16:creationId xmlns:a16="http://schemas.microsoft.com/office/drawing/2014/main" id="{00000000-0008-0000-0400-000029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82" name="Text Box 19">
          <a:extLst>
            <a:ext uri="{FF2B5EF4-FFF2-40B4-BE49-F238E27FC236}">
              <a16:creationId xmlns:a16="http://schemas.microsoft.com/office/drawing/2014/main" id="{00000000-0008-0000-0400-00002A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83" name="Text Box 16">
          <a:extLst>
            <a:ext uri="{FF2B5EF4-FFF2-40B4-BE49-F238E27FC236}">
              <a16:creationId xmlns:a16="http://schemas.microsoft.com/office/drawing/2014/main" id="{00000000-0008-0000-0400-00002B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84" name="Text Box 17">
          <a:extLst>
            <a:ext uri="{FF2B5EF4-FFF2-40B4-BE49-F238E27FC236}">
              <a16:creationId xmlns:a16="http://schemas.microsoft.com/office/drawing/2014/main" id="{00000000-0008-0000-0400-00002C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85" name="Text Box 18">
          <a:extLst>
            <a:ext uri="{FF2B5EF4-FFF2-40B4-BE49-F238E27FC236}">
              <a16:creationId xmlns:a16="http://schemas.microsoft.com/office/drawing/2014/main" id="{00000000-0008-0000-0400-00002D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86" name="Text Box 19">
          <a:extLst>
            <a:ext uri="{FF2B5EF4-FFF2-40B4-BE49-F238E27FC236}">
              <a16:creationId xmlns:a16="http://schemas.microsoft.com/office/drawing/2014/main" id="{00000000-0008-0000-0400-00002E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87" name="Text Box 16">
          <a:extLst>
            <a:ext uri="{FF2B5EF4-FFF2-40B4-BE49-F238E27FC236}">
              <a16:creationId xmlns:a16="http://schemas.microsoft.com/office/drawing/2014/main" id="{00000000-0008-0000-0400-00002F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88" name="Text Box 17">
          <a:extLst>
            <a:ext uri="{FF2B5EF4-FFF2-40B4-BE49-F238E27FC236}">
              <a16:creationId xmlns:a16="http://schemas.microsoft.com/office/drawing/2014/main" id="{00000000-0008-0000-0400-000030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89" name="Text Box 18">
          <a:extLst>
            <a:ext uri="{FF2B5EF4-FFF2-40B4-BE49-F238E27FC236}">
              <a16:creationId xmlns:a16="http://schemas.microsoft.com/office/drawing/2014/main" id="{00000000-0008-0000-0400-000031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90" name="Text Box 16">
          <a:extLst>
            <a:ext uri="{FF2B5EF4-FFF2-40B4-BE49-F238E27FC236}">
              <a16:creationId xmlns:a16="http://schemas.microsoft.com/office/drawing/2014/main" id="{00000000-0008-0000-0400-000032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91" name="Text Box 17">
          <a:extLst>
            <a:ext uri="{FF2B5EF4-FFF2-40B4-BE49-F238E27FC236}">
              <a16:creationId xmlns:a16="http://schemas.microsoft.com/office/drawing/2014/main" id="{00000000-0008-0000-0400-000033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92" name="Text Box 18">
          <a:extLst>
            <a:ext uri="{FF2B5EF4-FFF2-40B4-BE49-F238E27FC236}">
              <a16:creationId xmlns:a16="http://schemas.microsoft.com/office/drawing/2014/main" id="{00000000-0008-0000-0400-000034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93" name="Text Box 19">
          <a:extLst>
            <a:ext uri="{FF2B5EF4-FFF2-40B4-BE49-F238E27FC236}">
              <a16:creationId xmlns:a16="http://schemas.microsoft.com/office/drawing/2014/main" id="{00000000-0008-0000-0400-000035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3894" name="Text Box 16">
          <a:extLst>
            <a:ext uri="{FF2B5EF4-FFF2-40B4-BE49-F238E27FC236}">
              <a16:creationId xmlns:a16="http://schemas.microsoft.com/office/drawing/2014/main" id="{00000000-0008-0000-0400-000036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895" name="Text Box 16">
          <a:extLst>
            <a:ext uri="{FF2B5EF4-FFF2-40B4-BE49-F238E27FC236}">
              <a16:creationId xmlns:a16="http://schemas.microsoft.com/office/drawing/2014/main" id="{00000000-0008-0000-0400-000037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896" name="Text Box 17">
          <a:extLst>
            <a:ext uri="{FF2B5EF4-FFF2-40B4-BE49-F238E27FC236}">
              <a16:creationId xmlns:a16="http://schemas.microsoft.com/office/drawing/2014/main" id="{00000000-0008-0000-0400-000038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897" name="Text Box 18">
          <a:extLst>
            <a:ext uri="{FF2B5EF4-FFF2-40B4-BE49-F238E27FC236}">
              <a16:creationId xmlns:a16="http://schemas.microsoft.com/office/drawing/2014/main" id="{00000000-0008-0000-0400-000039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898" name="Text Box 19">
          <a:extLst>
            <a:ext uri="{FF2B5EF4-FFF2-40B4-BE49-F238E27FC236}">
              <a16:creationId xmlns:a16="http://schemas.microsoft.com/office/drawing/2014/main" id="{00000000-0008-0000-0400-00003A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899" name="Text Box 16">
          <a:extLst>
            <a:ext uri="{FF2B5EF4-FFF2-40B4-BE49-F238E27FC236}">
              <a16:creationId xmlns:a16="http://schemas.microsoft.com/office/drawing/2014/main" id="{00000000-0008-0000-0400-00003B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900" name="Text Box 17">
          <a:extLst>
            <a:ext uri="{FF2B5EF4-FFF2-40B4-BE49-F238E27FC236}">
              <a16:creationId xmlns:a16="http://schemas.microsoft.com/office/drawing/2014/main" id="{00000000-0008-0000-0400-00003C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901" name="Text Box 18">
          <a:extLst>
            <a:ext uri="{FF2B5EF4-FFF2-40B4-BE49-F238E27FC236}">
              <a16:creationId xmlns:a16="http://schemas.microsoft.com/office/drawing/2014/main" id="{00000000-0008-0000-0400-00003D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902" name="Text Box 19">
          <a:extLst>
            <a:ext uri="{FF2B5EF4-FFF2-40B4-BE49-F238E27FC236}">
              <a16:creationId xmlns:a16="http://schemas.microsoft.com/office/drawing/2014/main" id="{00000000-0008-0000-0400-00003E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903" name="Text Box 16">
          <a:extLst>
            <a:ext uri="{FF2B5EF4-FFF2-40B4-BE49-F238E27FC236}">
              <a16:creationId xmlns:a16="http://schemas.microsoft.com/office/drawing/2014/main" id="{00000000-0008-0000-0400-00003F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904" name="Text Box 17">
          <a:extLst>
            <a:ext uri="{FF2B5EF4-FFF2-40B4-BE49-F238E27FC236}">
              <a16:creationId xmlns:a16="http://schemas.microsoft.com/office/drawing/2014/main" id="{00000000-0008-0000-0400-000040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905" name="Text Box 18">
          <a:extLst>
            <a:ext uri="{FF2B5EF4-FFF2-40B4-BE49-F238E27FC236}">
              <a16:creationId xmlns:a16="http://schemas.microsoft.com/office/drawing/2014/main" id="{00000000-0008-0000-0400-000041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906" name="Text Box 19">
          <a:extLst>
            <a:ext uri="{FF2B5EF4-FFF2-40B4-BE49-F238E27FC236}">
              <a16:creationId xmlns:a16="http://schemas.microsoft.com/office/drawing/2014/main" id="{00000000-0008-0000-0400-000042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907" name="Text Box 16">
          <a:extLst>
            <a:ext uri="{FF2B5EF4-FFF2-40B4-BE49-F238E27FC236}">
              <a16:creationId xmlns:a16="http://schemas.microsoft.com/office/drawing/2014/main" id="{00000000-0008-0000-0400-000043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908" name="Text Box 17">
          <a:extLst>
            <a:ext uri="{FF2B5EF4-FFF2-40B4-BE49-F238E27FC236}">
              <a16:creationId xmlns:a16="http://schemas.microsoft.com/office/drawing/2014/main" id="{00000000-0008-0000-0400-000044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909" name="Text Box 18">
          <a:extLst>
            <a:ext uri="{FF2B5EF4-FFF2-40B4-BE49-F238E27FC236}">
              <a16:creationId xmlns:a16="http://schemas.microsoft.com/office/drawing/2014/main" id="{00000000-0008-0000-0400-000045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910" name="Text Box 16">
          <a:extLst>
            <a:ext uri="{FF2B5EF4-FFF2-40B4-BE49-F238E27FC236}">
              <a16:creationId xmlns:a16="http://schemas.microsoft.com/office/drawing/2014/main" id="{00000000-0008-0000-0400-000046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911" name="Text Box 17">
          <a:extLst>
            <a:ext uri="{FF2B5EF4-FFF2-40B4-BE49-F238E27FC236}">
              <a16:creationId xmlns:a16="http://schemas.microsoft.com/office/drawing/2014/main" id="{00000000-0008-0000-0400-000047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912" name="Text Box 18">
          <a:extLst>
            <a:ext uri="{FF2B5EF4-FFF2-40B4-BE49-F238E27FC236}">
              <a16:creationId xmlns:a16="http://schemas.microsoft.com/office/drawing/2014/main" id="{00000000-0008-0000-0400-000048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913" name="Text Box 19">
          <a:extLst>
            <a:ext uri="{FF2B5EF4-FFF2-40B4-BE49-F238E27FC236}">
              <a16:creationId xmlns:a16="http://schemas.microsoft.com/office/drawing/2014/main" id="{00000000-0008-0000-0400-000049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3914" name="Text Box 16">
          <a:extLst>
            <a:ext uri="{FF2B5EF4-FFF2-40B4-BE49-F238E27FC236}">
              <a16:creationId xmlns:a16="http://schemas.microsoft.com/office/drawing/2014/main" id="{00000000-0008-0000-0400-00004A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915" name="Text Box 16">
          <a:extLst>
            <a:ext uri="{FF2B5EF4-FFF2-40B4-BE49-F238E27FC236}">
              <a16:creationId xmlns:a16="http://schemas.microsoft.com/office/drawing/2014/main" id="{00000000-0008-0000-0400-00004B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916" name="Text Box 17">
          <a:extLst>
            <a:ext uri="{FF2B5EF4-FFF2-40B4-BE49-F238E27FC236}">
              <a16:creationId xmlns:a16="http://schemas.microsoft.com/office/drawing/2014/main" id="{00000000-0008-0000-0400-00004C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917" name="Text Box 18">
          <a:extLst>
            <a:ext uri="{FF2B5EF4-FFF2-40B4-BE49-F238E27FC236}">
              <a16:creationId xmlns:a16="http://schemas.microsoft.com/office/drawing/2014/main" id="{00000000-0008-0000-0400-00004D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918" name="Text Box 19">
          <a:extLst>
            <a:ext uri="{FF2B5EF4-FFF2-40B4-BE49-F238E27FC236}">
              <a16:creationId xmlns:a16="http://schemas.microsoft.com/office/drawing/2014/main" id="{00000000-0008-0000-0400-00004E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919" name="Text Box 16">
          <a:extLst>
            <a:ext uri="{FF2B5EF4-FFF2-40B4-BE49-F238E27FC236}">
              <a16:creationId xmlns:a16="http://schemas.microsoft.com/office/drawing/2014/main" id="{00000000-0008-0000-0400-00004F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920" name="Text Box 17">
          <a:extLst>
            <a:ext uri="{FF2B5EF4-FFF2-40B4-BE49-F238E27FC236}">
              <a16:creationId xmlns:a16="http://schemas.microsoft.com/office/drawing/2014/main" id="{00000000-0008-0000-0400-000050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921" name="Text Box 18">
          <a:extLst>
            <a:ext uri="{FF2B5EF4-FFF2-40B4-BE49-F238E27FC236}">
              <a16:creationId xmlns:a16="http://schemas.microsoft.com/office/drawing/2014/main" id="{00000000-0008-0000-0400-000051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922" name="Text Box 19">
          <a:extLst>
            <a:ext uri="{FF2B5EF4-FFF2-40B4-BE49-F238E27FC236}">
              <a16:creationId xmlns:a16="http://schemas.microsoft.com/office/drawing/2014/main" id="{00000000-0008-0000-0400-000052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923" name="Text Box 16">
          <a:extLst>
            <a:ext uri="{FF2B5EF4-FFF2-40B4-BE49-F238E27FC236}">
              <a16:creationId xmlns:a16="http://schemas.microsoft.com/office/drawing/2014/main" id="{00000000-0008-0000-0400-000053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924" name="Text Box 17">
          <a:extLst>
            <a:ext uri="{FF2B5EF4-FFF2-40B4-BE49-F238E27FC236}">
              <a16:creationId xmlns:a16="http://schemas.microsoft.com/office/drawing/2014/main" id="{00000000-0008-0000-0400-000054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925" name="Text Box 18">
          <a:extLst>
            <a:ext uri="{FF2B5EF4-FFF2-40B4-BE49-F238E27FC236}">
              <a16:creationId xmlns:a16="http://schemas.microsoft.com/office/drawing/2014/main" id="{00000000-0008-0000-0400-000055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926" name="Text Box 19">
          <a:extLst>
            <a:ext uri="{FF2B5EF4-FFF2-40B4-BE49-F238E27FC236}">
              <a16:creationId xmlns:a16="http://schemas.microsoft.com/office/drawing/2014/main" id="{00000000-0008-0000-0400-000056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927" name="Text Box 16">
          <a:extLst>
            <a:ext uri="{FF2B5EF4-FFF2-40B4-BE49-F238E27FC236}">
              <a16:creationId xmlns:a16="http://schemas.microsoft.com/office/drawing/2014/main" id="{00000000-0008-0000-0400-000057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928" name="Text Box 17">
          <a:extLst>
            <a:ext uri="{FF2B5EF4-FFF2-40B4-BE49-F238E27FC236}">
              <a16:creationId xmlns:a16="http://schemas.microsoft.com/office/drawing/2014/main" id="{00000000-0008-0000-0400-000058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929" name="Text Box 18">
          <a:extLst>
            <a:ext uri="{FF2B5EF4-FFF2-40B4-BE49-F238E27FC236}">
              <a16:creationId xmlns:a16="http://schemas.microsoft.com/office/drawing/2014/main" id="{00000000-0008-0000-0400-000059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930" name="Text Box 16">
          <a:extLst>
            <a:ext uri="{FF2B5EF4-FFF2-40B4-BE49-F238E27FC236}">
              <a16:creationId xmlns:a16="http://schemas.microsoft.com/office/drawing/2014/main" id="{00000000-0008-0000-0400-00005A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931" name="Text Box 17">
          <a:extLst>
            <a:ext uri="{FF2B5EF4-FFF2-40B4-BE49-F238E27FC236}">
              <a16:creationId xmlns:a16="http://schemas.microsoft.com/office/drawing/2014/main" id="{00000000-0008-0000-0400-00005B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932" name="Text Box 18">
          <a:extLst>
            <a:ext uri="{FF2B5EF4-FFF2-40B4-BE49-F238E27FC236}">
              <a16:creationId xmlns:a16="http://schemas.microsoft.com/office/drawing/2014/main" id="{00000000-0008-0000-0400-00005C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933" name="Text Box 19">
          <a:extLst>
            <a:ext uri="{FF2B5EF4-FFF2-40B4-BE49-F238E27FC236}">
              <a16:creationId xmlns:a16="http://schemas.microsoft.com/office/drawing/2014/main" id="{00000000-0008-0000-0400-00005D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3934" name="Text Box 16">
          <a:extLst>
            <a:ext uri="{FF2B5EF4-FFF2-40B4-BE49-F238E27FC236}">
              <a16:creationId xmlns:a16="http://schemas.microsoft.com/office/drawing/2014/main" id="{00000000-0008-0000-0400-00005E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935" name="Text Box 16">
          <a:extLst>
            <a:ext uri="{FF2B5EF4-FFF2-40B4-BE49-F238E27FC236}">
              <a16:creationId xmlns:a16="http://schemas.microsoft.com/office/drawing/2014/main" id="{00000000-0008-0000-0400-00005F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936" name="Text Box 17">
          <a:extLst>
            <a:ext uri="{FF2B5EF4-FFF2-40B4-BE49-F238E27FC236}">
              <a16:creationId xmlns:a16="http://schemas.microsoft.com/office/drawing/2014/main" id="{00000000-0008-0000-0400-000060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937" name="Text Box 18">
          <a:extLst>
            <a:ext uri="{FF2B5EF4-FFF2-40B4-BE49-F238E27FC236}">
              <a16:creationId xmlns:a16="http://schemas.microsoft.com/office/drawing/2014/main" id="{00000000-0008-0000-0400-000061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938" name="Text Box 19">
          <a:extLst>
            <a:ext uri="{FF2B5EF4-FFF2-40B4-BE49-F238E27FC236}">
              <a16:creationId xmlns:a16="http://schemas.microsoft.com/office/drawing/2014/main" id="{00000000-0008-0000-0400-000062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939" name="Text Box 16">
          <a:extLst>
            <a:ext uri="{FF2B5EF4-FFF2-40B4-BE49-F238E27FC236}">
              <a16:creationId xmlns:a16="http://schemas.microsoft.com/office/drawing/2014/main" id="{00000000-0008-0000-0400-000063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940" name="Text Box 17">
          <a:extLst>
            <a:ext uri="{FF2B5EF4-FFF2-40B4-BE49-F238E27FC236}">
              <a16:creationId xmlns:a16="http://schemas.microsoft.com/office/drawing/2014/main" id="{00000000-0008-0000-0400-000064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941" name="Text Box 18">
          <a:extLst>
            <a:ext uri="{FF2B5EF4-FFF2-40B4-BE49-F238E27FC236}">
              <a16:creationId xmlns:a16="http://schemas.microsoft.com/office/drawing/2014/main" id="{00000000-0008-0000-0400-000065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942" name="Text Box 19">
          <a:extLst>
            <a:ext uri="{FF2B5EF4-FFF2-40B4-BE49-F238E27FC236}">
              <a16:creationId xmlns:a16="http://schemas.microsoft.com/office/drawing/2014/main" id="{00000000-0008-0000-0400-000066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943" name="Text Box 16">
          <a:extLst>
            <a:ext uri="{FF2B5EF4-FFF2-40B4-BE49-F238E27FC236}">
              <a16:creationId xmlns:a16="http://schemas.microsoft.com/office/drawing/2014/main" id="{00000000-0008-0000-0400-000067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944" name="Text Box 17">
          <a:extLst>
            <a:ext uri="{FF2B5EF4-FFF2-40B4-BE49-F238E27FC236}">
              <a16:creationId xmlns:a16="http://schemas.microsoft.com/office/drawing/2014/main" id="{00000000-0008-0000-0400-000068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945" name="Text Box 18">
          <a:extLst>
            <a:ext uri="{FF2B5EF4-FFF2-40B4-BE49-F238E27FC236}">
              <a16:creationId xmlns:a16="http://schemas.microsoft.com/office/drawing/2014/main" id="{00000000-0008-0000-0400-000069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946" name="Text Box 19">
          <a:extLst>
            <a:ext uri="{FF2B5EF4-FFF2-40B4-BE49-F238E27FC236}">
              <a16:creationId xmlns:a16="http://schemas.microsoft.com/office/drawing/2014/main" id="{00000000-0008-0000-0400-00006A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947" name="Text Box 16">
          <a:extLst>
            <a:ext uri="{FF2B5EF4-FFF2-40B4-BE49-F238E27FC236}">
              <a16:creationId xmlns:a16="http://schemas.microsoft.com/office/drawing/2014/main" id="{00000000-0008-0000-0400-00006B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948" name="Text Box 17">
          <a:extLst>
            <a:ext uri="{FF2B5EF4-FFF2-40B4-BE49-F238E27FC236}">
              <a16:creationId xmlns:a16="http://schemas.microsoft.com/office/drawing/2014/main" id="{00000000-0008-0000-0400-00006C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949" name="Text Box 18">
          <a:extLst>
            <a:ext uri="{FF2B5EF4-FFF2-40B4-BE49-F238E27FC236}">
              <a16:creationId xmlns:a16="http://schemas.microsoft.com/office/drawing/2014/main" id="{00000000-0008-0000-0400-00006D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950" name="Text Box 16">
          <a:extLst>
            <a:ext uri="{FF2B5EF4-FFF2-40B4-BE49-F238E27FC236}">
              <a16:creationId xmlns:a16="http://schemas.microsoft.com/office/drawing/2014/main" id="{00000000-0008-0000-0400-00006E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951" name="Text Box 17">
          <a:extLst>
            <a:ext uri="{FF2B5EF4-FFF2-40B4-BE49-F238E27FC236}">
              <a16:creationId xmlns:a16="http://schemas.microsoft.com/office/drawing/2014/main" id="{00000000-0008-0000-0400-00006F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952" name="Text Box 18">
          <a:extLst>
            <a:ext uri="{FF2B5EF4-FFF2-40B4-BE49-F238E27FC236}">
              <a16:creationId xmlns:a16="http://schemas.microsoft.com/office/drawing/2014/main" id="{00000000-0008-0000-0400-000070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953" name="Text Box 19">
          <a:extLst>
            <a:ext uri="{FF2B5EF4-FFF2-40B4-BE49-F238E27FC236}">
              <a16:creationId xmlns:a16="http://schemas.microsoft.com/office/drawing/2014/main" id="{00000000-0008-0000-0400-000071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3954" name="Text Box 16">
          <a:extLst>
            <a:ext uri="{FF2B5EF4-FFF2-40B4-BE49-F238E27FC236}">
              <a16:creationId xmlns:a16="http://schemas.microsoft.com/office/drawing/2014/main" id="{00000000-0008-0000-0400-000072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955" name="Text Box 16">
          <a:extLst>
            <a:ext uri="{FF2B5EF4-FFF2-40B4-BE49-F238E27FC236}">
              <a16:creationId xmlns:a16="http://schemas.microsoft.com/office/drawing/2014/main" id="{00000000-0008-0000-0400-000073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956" name="Text Box 17">
          <a:extLst>
            <a:ext uri="{FF2B5EF4-FFF2-40B4-BE49-F238E27FC236}">
              <a16:creationId xmlns:a16="http://schemas.microsoft.com/office/drawing/2014/main" id="{00000000-0008-0000-0400-000074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957" name="Text Box 18">
          <a:extLst>
            <a:ext uri="{FF2B5EF4-FFF2-40B4-BE49-F238E27FC236}">
              <a16:creationId xmlns:a16="http://schemas.microsoft.com/office/drawing/2014/main" id="{00000000-0008-0000-0400-000075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958" name="Text Box 19">
          <a:extLst>
            <a:ext uri="{FF2B5EF4-FFF2-40B4-BE49-F238E27FC236}">
              <a16:creationId xmlns:a16="http://schemas.microsoft.com/office/drawing/2014/main" id="{00000000-0008-0000-0400-000076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959" name="Text Box 16">
          <a:extLst>
            <a:ext uri="{FF2B5EF4-FFF2-40B4-BE49-F238E27FC236}">
              <a16:creationId xmlns:a16="http://schemas.microsoft.com/office/drawing/2014/main" id="{00000000-0008-0000-0400-000077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960" name="Text Box 17">
          <a:extLst>
            <a:ext uri="{FF2B5EF4-FFF2-40B4-BE49-F238E27FC236}">
              <a16:creationId xmlns:a16="http://schemas.microsoft.com/office/drawing/2014/main" id="{00000000-0008-0000-0400-000078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961" name="Text Box 18">
          <a:extLst>
            <a:ext uri="{FF2B5EF4-FFF2-40B4-BE49-F238E27FC236}">
              <a16:creationId xmlns:a16="http://schemas.microsoft.com/office/drawing/2014/main" id="{00000000-0008-0000-0400-000079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962" name="Text Box 19">
          <a:extLst>
            <a:ext uri="{FF2B5EF4-FFF2-40B4-BE49-F238E27FC236}">
              <a16:creationId xmlns:a16="http://schemas.microsoft.com/office/drawing/2014/main" id="{00000000-0008-0000-0400-00007A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963" name="Text Box 16">
          <a:extLst>
            <a:ext uri="{FF2B5EF4-FFF2-40B4-BE49-F238E27FC236}">
              <a16:creationId xmlns:a16="http://schemas.microsoft.com/office/drawing/2014/main" id="{00000000-0008-0000-0400-00007B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964" name="Text Box 17">
          <a:extLst>
            <a:ext uri="{FF2B5EF4-FFF2-40B4-BE49-F238E27FC236}">
              <a16:creationId xmlns:a16="http://schemas.microsoft.com/office/drawing/2014/main" id="{00000000-0008-0000-0400-00007C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965" name="Text Box 18">
          <a:extLst>
            <a:ext uri="{FF2B5EF4-FFF2-40B4-BE49-F238E27FC236}">
              <a16:creationId xmlns:a16="http://schemas.microsoft.com/office/drawing/2014/main" id="{00000000-0008-0000-0400-00007D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966" name="Text Box 19">
          <a:extLst>
            <a:ext uri="{FF2B5EF4-FFF2-40B4-BE49-F238E27FC236}">
              <a16:creationId xmlns:a16="http://schemas.microsoft.com/office/drawing/2014/main" id="{00000000-0008-0000-0400-00007E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967" name="Text Box 16">
          <a:extLst>
            <a:ext uri="{FF2B5EF4-FFF2-40B4-BE49-F238E27FC236}">
              <a16:creationId xmlns:a16="http://schemas.microsoft.com/office/drawing/2014/main" id="{00000000-0008-0000-0400-00007F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968" name="Text Box 17">
          <a:extLst>
            <a:ext uri="{FF2B5EF4-FFF2-40B4-BE49-F238E27FC236}">
              <a16:creationId xmlns:a16="http://schemas.microsoft.com/office/drawing/2014/main" id="{00000000-0008-0000-0400-000080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969" name="Text Box 18">
          <a:extLst>
            <a:ext uri="{FF2B5EF4-FFF2-40B4-BE49-F238E27FC236}">
              <a16:creationId xmlns:a16="http://schemas.microsoft.com/office/drawing/2014/main" id="{00000000-0008-0000-0400-000081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970" name="Text Box 16">
          <a:extLst>
            <a:ext uri="{FF2B5EF4-FFF2-40B4-BE49-F238E27FC236}">
              <a16:creationId xmlns:a16="http://schemas.microsoft.com/office/drawing/2014/main" id="{00000000-0008-0000-0400-000082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971" name="Text Box 17">
          <a:extLst>
            <a:ext uri="{FF2B5EF4-FFF2-40B4-BE49-F238E27FC236}">
              <a16:creationId xmlns:a16="http://schemas.microsoft.com/office/drawing/2014/main" id="{00000000-0008-0000-0400-000083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972" name="Text Box 18">
          <a:extLst>
            <a:ext uri="{FF2B5EF4-FFF2-40B4-BE49-F238E27FC236}">
              <a16:creationId xmlns:a16="http://schemas.microsoft.com/office/drawing/2014/main" id="{00000000-0008-0000-0400-000084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973" name="Text Box 19">
          <a:extLst>
            <a:ext uri="{FF2B5EF4-FFF2-40B4-BE49-F238E27FC236}">
              <a16:creationId xmlns:a16="http://schemas.microsoft.com/office/drawing/2014/main" id="{00000000-0008-0000-0400-000085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3974" name="Text Box 16">
          <a:extLst>
            <a:ext uri="{FF2B5EF4-FFF2-40B4-BE49-F238E27FC236}">
              <a16:creationId xmlns:a16="http://schemas.microsoft.com/office/drawing/2014/main" id="{00000000-0008-0000-0400-000086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975" name="Text Box 16">
          <a:extLst>
            <a:ext uri="{FF2B5EF4-FFF2-40B4-BE49-F238E27FC236}">
              <a16:creationId xmlns:a16="http://schemas.microsoft.com/office/drawing/2014/main" id="{00000000-0008-0000-0400-000087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976" name="Text Box 17">
          <a:extLst>
            <a:ext uri="{FF2B5EF4-FFF2-40B4-BE49-F238E27FC236}">
              <a16:creationId xmlns:a16="http://schemas.microsoft.com/office/drawing/2014/main" id="{00000000-0008-0000-0400-000088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977" name="Text Box 18">
          <a:extLst>
            <a:ext uri="{FF2B5EF4-FFF2-40B4-BE49-F238E27FC236}">
              <a16:creationId xmlns:a16="http://schemas.microsoft.com/office/drawing/2014/main" id="{00000000-0008-0000-0400-000089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978" name="Text Box 19">
          <a:extLst>
            <a:ext uri="{FF2B5EF4-FFF2-40B4-BE49-F238E27FC236}">
              <a16:creationId xmlns:a16="http://schemas.microsoft.com/office/drawing/2014/main" id="{00000000-0008-0000-0400-00008A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979" name="Text Box 16">
          <a:extLst>
            <a:ext uri="{FF2B5EF4-FFF2-40B4-BE49-F238E27FC236}">
              <a16:creationId xmlns:a16="http://schemas.microsoft.com/office/drawing/2014/main" id="{00000000-0008-0000-0400-00008B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980" name="Text Box 17">
          <a:extLst>
            <a:ext uri="{FF2B5EF4-FFF2-40B4-BE49-F238E27FC236}">
              <a16:creationId xmlns:a16="http://schemas.microsoft.com/office/drawing/2014/main" id="{00000000-0008-0000-0400-00008C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981" name="Text Box 18">
          <a:extLst>
            <a:ext uri="{FF2B5EF4-FFF2-40B4-BE49-F238E27FC236}">
              <a16:creationId xmlns:a16="http://schemas.microsoft.com/office/drawing/2014/main" id="{00000000-0008-0000-0400-00008D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982" name="Text Box 19">
          <a:extLst>
            <a:ext uri="{FF2B5EF4-FFF2-40B4-BE49-F238E27FC236}">
              <a16:creationId xmlns:a16="http://schemas.microsoft.com/office/drawing/2014/main" id="{00000000-0008-0000-0400-00008E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983" name="Text Box 16">
          <a:extLst>
            <a:ext uri="{FF2B5EF4-FFF2-40B4-BE49-F238E27FC236}">
              <a16:creationId xmlns:a16="http://schemas.microsoft.com/office/drawing/2014/main" id="{00000000-0008-0000-0400-00008F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984" name="Text Box 17">
          <a:extLst>
            <a:ext uri="{FF2B5EF4-FFF2-40B4-BE49-F238E27FC236}">
              <a16:creationId xmlns:a16="http://schemas.microsoft.com/office/drawing/2014/main" id="{00000000-0008-0000-0400-000090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985" name="Text Box 18">
          <a:extLst>
            <a:ext uri="{FF2B5EF4-FFF2-40B4-BE49-F238E27FC236}">
              <a16:creationId xmlns:a16="http://schemas.microsoft.com/office/drawing/2014/main" id="{00000000-0008-0000-0400-000091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986" name="Text Box 19">
          <a:extLst>
            <a:ext uri="{FF2B5EF4-FFF2-40B4-BE49-F238E27FC236}">
              <a16:creationId xmlns:a16="http://schemas.microsoft.com/office/drawing/2014/main" id="{00000000-0008-0000-0400-000092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987" name="Text Box 16">
          <a:extLst>
            <a:ext uri="{FF2B5EF4-FFF2-40B4-BE49-F238E27FC236}">
              <a16:creationId xmlns:a16="http://schemas.microsoft.com/office/drawing/2014/main" id="{00000000-0008-0000-0400-000093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988" name="Text Box 17">
          <a:extLst>
            <a:ext uri="{FF2B5EF4-FFF2-40B4-BE49-F238E27FC236}">
              <a16:creationId xmlns:a16="http://schemas.microsoft.com/office/drawing/2014/main" id="{00000000-0008-0000-0400-000094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989" name="Text Box 18">
          <a:extLst>
            <a:ext uri="{FF2B5EF4-FFF2-40B4-BE49-F238E27FC236}">
              <a16:creationId xmlns:a16="http://schemas.microsoft.com/office/drawing/2014/main" id="{00000000-0008-0000-0400-000095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990" name="Text Box 16">
          <a:extLst>
            <a:ext uri="{FF2B5EF4-FFF2-40B4-BE49-F238E27FC236}">
              <a16:creationId xmlns:a16="http://schemas.microsoft.com/office/drawing/2014/main" id="{00000000-0008-0000-0400-000096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991" name="Text Box 17">
          <a:extLst>
            <a:ext uri="{FF2B5EF4-FFF2-40B4-BE49-F238E27FC236}">
              <a16:creationId xmlns:a16="http://schemas.microsoft.com/office/drawing/2014/main" id="{00000000-0008-0000-0400-000097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992" name="Text Box 18">
          <a:extLst>
            <a:ext uri="{FF2B5EF4-FFF2-40B4-BE49-F238E27FC236}">
              <a16:creationId xmlns:a16="http://schemas.microsoft.com/office/drawing/2014/main" id="{00000000-0008-0000-0400-000098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993" name="Text Box 19">
          <a:extLst>
            <a:ext uri="{FF2B5EF4-FFF2-40B4-BE49-F238E27FC236}">
              <a16:creationId xmlns:a16="http://schemas.microsoft.com/office/drawing/2014/main" id="{00000000-0008-0000-0400-000099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3994" name="Text Box 16">
          <a:extLst>
            <a:ext uri="{FF2B5EF4-FFF2-40B4-BE49-F238E27FC236}">
              <a16:creationId xmlns:a16="http://schemas.microsoft.com/office/drawing/2014/main" id="{00000000-0008-0000-0400-00009A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3995" name="Text Box 16">
          <a:extLst>
            <a:ext uri="{FF2B5EF4-FFF2-40B4-BE49-F238E27FC236}">
              <a16:creationId xmlns:a16="http://schemas.microsoft.com/office/drawing/2014/main" id="{00000000-0008-0000-0400-00009B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3996" name="Text Box 17">
          <a:extLst>
            <a:ext uri="{FF2B5EF4-FFF2-40B4-BE49-F238E27FC236}">
              <a16:creationId xmlns:a16="http://schemas.microsoft.com/office/drawing/2014/main" id="{00000000-0008-0000-0400-00009C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3997" name="Text Box 18">
          <a:extLst>
            <a:ext uri="{FF2B5EF4-FFF2-40B4-BE49-F238E27FC236}">
              <a16:creationId xmlns:a16="http://schemas.microsoft.com/office/drawing/2014/main" id="{00000000-0008-0000-0400-00009D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3998" name="Text Box 19">
          <a:extLst>
            <a:ext uri="{FF2B5EF4-FFF2-40B4-BE49-F238E27FC236}">
              <a16:creationId xmlns:a16="http://schemas.microsoft.com/office/drawing/2014/main" id="{00000000-0008-0000-0400-00009E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3999" name="Text Box 16">
          <a:extLst>
            <a:ext uri="{FF2B5EF4-FFF2-40B4-BE49-F238E27FC236}">
              <a16:creationId xmlns:a16="http://schemas.microsoft.com/office/drawing/2014/main" id="{00000000-0008-0000-0400-00009F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4000" name="Text Box 17">
          <a:extLst>
            <a:ext uri="{FF2B5EF4-FFF2-40B4-BE49-F238E27FC236}">
              <a16:creationId xmlns:a16="http://schemas.microsoft.com/office/drawing/2014/main" id="{00000000-0008-0000-0400-0000A0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4001" name="Text Box 18">
          <a:extLst>
            <a:ext uri="{FF2B5EF4-FFF2-40B4-BE49-F238E27FC236}">
              <a16:creationId xmlns:a16="http://schemas.microsoft.com/office/drawing/2014/main" id="{00000000-0008-0000-0400-0000A1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4002" name="Text Box 19">
          <a:extLst>
            <a:ext uri="{FF2B5EF4-FFF2-40B4-BE49-F238E27FC236}">
              <a16:creationId xmlns:a16="http://schemas.microsoft.com/office/drawing/2014/main" id="{00000000-0008-0000-0400-0000A2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4003" name="Text Box 16">
          <a:extLst>
            <a:ext uri="{FF2B5EF4-FFF2-40B4-BE49-F238E27FC236}">
              <a16:creationId xmlns:a16="http://schemas.microsoft.com/office/drawing/2014/main" id="{00000000-0008-0000-0400-0000A3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4004" name="Text Box 17">
          <a:extLst>
            <a:ext uri="{FF2B5EF4-FFF2-40B4-BE49-F238E27FC236}">
              <a16:creationId xmlns:a16="http://schemas.microsoft.com/office/drawing/2014/main" id="{00000000-0008-0000-0400-0000A4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4005" name="Text Box 18">
          <a:extLst>
            <a:ext uri="{FF2B5EF4-FFF2-40B4-BE49-F238E27FC236}">
              <a16:creationId xmlns:a16="http://schemas.microsoft.com/office/drawing/2014/main" id="{00000000-0008-0000-0400-0000A5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4006" name="Text Box 19">
          <a:extLst>
            <a:ext uri="{FF2B5EF4-FFF2-40B4-BE49-F238E27FC236}">
              <a16:creationId xmlns:a16="http://schemas.microsoft.com/office/drawing/2014/main" id="{00000000-0008-0000-0400-0000A6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4007" name="Text Box 16">
          <a:extLst>
            <a:ext uri="{FF2B5EF4-FFF2-40B4-BE49-F238E27FC236}">
              <a16:creationId xmlns:a16="http://schemas.microsoft.com/office/drawing/2014/main" id="{00000000-0008-0000-0400-0000A7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4008" name="Text Box 17">
          <a:extLst>
            <a:ext uri="{FF2B5EF4-FFF2-40B4-BE49-F238E27FC236}">
              <a16:creationId xmlns:a16="http://schemas.microsoft.com/office/drawing/2014/main" id="{00000000-0008-0000-0400-0000A8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4009" name="Text Box 18">
          <a:extLst>
            <a:ext uri="{FF2B5EF4-FFF2-40B4-BE49-F238E27FC236}">
              <a16:creationId xmlns:a16="http://schemas.microsoft.com/office/drawing/2014/main" id="{00000000-0008-0000-0400-0000A9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4010" name="Text Box 16">
          <a:extLst>
            <a:ext uri="{FF2B5EF4-FFF2-40B4-BE49-F238E27FC236}">
              <a16:creationId xmlns:a16="http://schemas.microsoft.com/office/drawing/2014/main" id="{00000000-0008-0000-0400-0000AA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4011" name="Text Box 17">
          <a:extLst>
            <a:ext uri="{FF2B5EF4-FFF2-40B4-BE49-F238E27FC236}">
              <a16:creationId xmlns:a16="http://schemas.microsoft.com/office/drawing/2014/main" id="{00000000-0008-0000-0400-0000AB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4012" name="Text Box 18">
          <a:extLst>
            <a:ext uri="{FF2B5EF4-FFF2-40B4-BE49-F238E27FC236}">
              <a16:creationId xmlns:a16="http://schemas.microsoft.com/office/drawing/2014/main" id="{00000000-0008-0000-0400-0000AC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4013" name="Text Box 19">
          <a:extLst>
            <a:ext uri="{FF2B5EF4-FFF2-40B4-BE49-F238E27FC236}">
              <a16:creationId xmlns:a16="http://schemas.microsoft.com/office/drawing/2014/main" id="{00000000-0008-0000-0400-0000AD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4014" name="Text Box 16">
          <a:extLst>
            <a:ext uri="{FF2B5EF4-FFF2-40B4-BE49-F238E27FC236}">
              <a16:creationId xmlns:a16="http://schemas.microsoft.com/office/drawing/2014/main" id="{00000000-0008-0000-0400-0000AE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68280</xdr:colOff>
      <xdr:row>1</xdr:row>
      <xdr:rowOff>76970</xdr:rowOff>
    </xdr:from>
    <xdr:ext cx="3538520" cy="1447030"/>
    <xdr:pic>
      <xdr:nvPicPr>
        <xdr:cNvPr id="4" name="image1.jpg">
          <a:extLst>
            <a:ext uri="{FF2B5EF4-FFF2-40B4-BE49-F238E27FC236}">
              <a16:creationId xmlns:a16="http://schemas.microsoft.com/office/drawing/2014/main" id="{4680F99E-4D62-FD48-AB1D-6B1FC1611ECC}"/>
            </a:ext>
          </a:extLst>
        </xdr:cNvPr>
        <xdr:cNvPicPr preferRelativeResize="0"/>
      </xdr:nvPicPr>
      <xdr:blipFill>
        <a:blip xmlns:r="http://schemas.openxmlformats.org/officeDocument/2006/relationships" r:embed="rId1" cstate="print"/>
        <a:stretch>
          <a:fillRect/>
        </a:stretch>
      </xdr:blipFill>
      <xdr:spPr>
        <a:xfrm>
          <a:off x="68280" y="242070"/>
          <a:ext cx="3538520" cy="144703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twoCellAnchor editAs="oneCell">
    <xdr:from>
      <xdr:col>28</xdr:col>
      <xdr:colOff>207168</xdr:colOff>
      <xdr:row>26</xdr:row>
      <xdr:rowOff>128588</xdr:rowOff>
    </xdr:from>
    <xdr:to>
      <xdr:col>33</xdr:col>
      <xdr:colOff>1475285</xdr:colOff>
      <xdr:row>63</xdr:row>
      <xdr:rowOff>119415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32</xdr:col>
      <xdr:colOff>889000</xdr:colOff>
      <xdr:row>28</xdr:row>
      <xdr:rowOff>0</xdr:rowOff>
    </xdr:from>
    <xdr:to>
      <xdr:col>48</xdr:col>
      <xdr:colOff>238128</xdr:colOff>
      <xdr:row>63</xdr:row>
      <xdr:rowOff>24532</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oneCellAnchor>
    <xdr:from>
      <xdr:col>0</xdr:col>
      <xdr:colOff>68280</xdr:colOff>
      <xdr:row>1</xdr:row>
      <xdr:rowOff>76970</xdr:rowOff>
    </xdr:from>
    <xdr:ext cx="3538520" cy="1447030"/>
    <xdr:pic>
      <xdr:nvPicPr>
        <xdr:cNvPr id="4" name="image1.jpg">
          <a:extLst>
            <a:ext uri="{FF2B5EF4-FFF2-40B4-BE49-F238E27FC236}">
              <a16:creationId xmlns:a16="http://schemas.microsoft.com/office/drawing/2014/main" id="{8EDE9768-BA06-8C45-8F18-D3A6D986F617}"/>
            </a:ext>
          </a:extLst>
        </xdr:cNvPr>
        <xdr:cNvPicPr preferRelativeResize="0"/>
      </xdr:nvPicPr>
      <xdr:blipFill>
        <a:blip xmlns:r="http://schemas.openxmlformats.org/officeDocument/2006/relationships" r:embed="rId3" cstate="print"/>
        <a:stretch>
          <a:fillRect/>
        </a:stretch>
      </xdr:blipFill>
      <xdr:spPr>
        <a:xfrm>
          <a:off x="68280" y="242070"/>
          <a:ext cx="3538520" cy="144703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twoCellAnchor editAs="oneCell">
    <xdr:from>
      <xdr:col>28</xdr:col>
      <xdr:colOff>207168</xdr:colOff>
      <xdr:row>27</xdr:row>
      <xdr:rowOff>128588</xdr:rowOff>
    </xdr:from>
    <xdr:to>
      <xdr:col>33</xdr:col>
      <xdr:colOff>1475285</xdr:colOff>
      <xdr:row>67</xdr:row>
      <xdr:rowOff>83129</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4089518" y="7062788"/>
          <a:ext cx="7516518" cy="7110992"/>
        </a:xfrm>
        <a:prstGeom prst="rect">
          <a:avLst/>
        </a:prstGeom>
      </xdr:spPr>
    </xdr:pic>
    <xdr:clientData/>
  </xdr:twoCellAnchor>
  <xdr:twoCellAnchor editAs="oneCell">
    <xdr:from>
      <xdr:col>32</xdr:col>
      <xdr:colOff>889000</xdr:colOff>
      <xdr:row>29</xdr:row>
      <xdr:rowOff>0</xdr:rowOff>
    </xdr:from>
    <xdr:to>
      <xdr:col>48</xdr:col>
      <xdr:colOff>238126</xdr:colOff>
      <xdr:row>64</xdr:row>
      <xdr:rowOff>24531</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29425900" y="7251700"/>
          <a:ext cx="16163927" cy="6387232"/>
        </a:xfrm>
        <a:prstGeom prst="rect">
          <a:avLst/>
        </a:prstGeom>
      </xdr:spPr>
    </xdr:pic>
    <xdr:clientData/>
  </xdr:twoCellAnchor>
  <xdr:oneCellAnchor>
    <xdr:from>
      <xdr:col>0</xdr:col>
      <xdr:colOff>68280</xdr:colOff>
      <xdr:row>1</xdr:row>
      <xdr:rowOff>76970</xdr:rowOff>
    </xdr:from>
    <xdr:ext cx="3538520" cy="1447030"/>
    <xdr:pic>
      <xdr:nvPicPr>
        <xdr:cNvPr id="4" name="image1.jpg">
          <a:extLst>
            <a:ext uri="{FF2B5EF4-FFF2-40B4-BE49-F238E27FC236}">
              <a16:creationId xmlns:a16="http://schemas.microsoft.com/office/drawing/2014/main" id="{D919DB3B-054F-3040-939B-9B0EB4ABB221}"/>
            </a:ext>
          </a:extLst>
        </xdr:cNvPr>
        <xdr:cNvPicPr preferRelativeResize="0"/>
      </xdr:nvPicPr>
      <xdr:blipFill>
        <a:blip xmlns:r="http://schemas.openxmlformats.org/officeDocument/2006/relationships" r:embed="rId3" cstate="print"/>
        <a:stretch>
          <a:fillRect/>
        </a:stretch>
      </xdr:blipFill>
      <xdr:spPr>
        <a:xfrm>
          <a:off x="68280" y="242070"/>
          <a:ext cx="3538520" cy="144703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68280</xdr:colOff>
      <xdr:row>1</xdr:row>
      <xdr:rowOff>76970</xdr:rowOff>
    </xdr:from>
    <xdr:ext cx="3538520" cy="1447030"/>
    <xdr:pic>
      <xdr:nvPicPr>
        <xdr:cNvPr id="2" name="image1.jpg">
          <a:extLst>
            <a:ext uri="{FF2B5EF4-FFF2-40B4-BE49-F238E27FC236}">
              <a16:creationId xmlns:a16="http://schemas.microsoft.com/office/drawing/2014/main" id="{DE504277-4DC7-E441-8F2A-BC83BE2A9485}"/>
            </a:ext>
          </a:extLst>
        </xdr:cNvPr>
        <xdr:cNvPicPr preferRelativeResize="0"/>
      </xdr:nvPicPr>
      <xdr:blipFill>
        <a:blip xmlns:r="http://schemas.openxmlformats.org/officeDocument/2006/relationships" r:embed="rId1" cstate="print"/>
        <a:stretch>
          <a:fillRect/>
        </a:stretch>
      </xdr:blipFill>
      <xdr:spPr>
        <a:xfrm>
          <a:off x="68280" y="242070"/>
          <a:ext cx="3538520" cy="144703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BENAVIDES%20SALAS/Dropbox/VICTOR%20BENAVIDES/GOBERNACION%202018/PRODUCTOS/F-ES-05%20MAPA%20DE%20RIESGOS%20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row r="29">
          <cell r="E29" t="str">
            <v>Externo</v>
          </cell>
        </row>
        <row r="30">
          <cell r="E30" t="str">
            <v>Interno</v>
          </cell>
        </row>
        <row r="31">
          <cell r="E31" t="str">
            <v>Proceso</v>
          </cell>
        </row>
        <row r="32">
          <cell r="E32" t="str">
            <v>Corrupción</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CONTEXTO E IDENTIFICACIÓN"/>
      <sheetName val="ANALISIS"/>
      <sheetName val="VALORACIÓN DEL RIESGO"/>
      <sheetName val="MAPA DE RIESGOS"/>
      <sheetName val="DEFINICIONES "/>
    </sheetNames>
    <sheetDataSet>
      <sheetData sheetId="0"/>
      <sheetData sheetId="1">
        <row r="6">
          <cell r="C6" t="str">
            <v>Externo</v>
          </cell>
        </row>
        <row r="21">
          <cell r="C21" t="str">
            <v>Corrupción</v>
          </cell>
        </row>
        <row r="22">
          <cell r="C22" t="str">
            <v>Externo</v>
          </cell>
        </row>
        <row r="23">
          <cell r="C23" t="str">
            <v>Interno</v>
          </cell>
        </row>
        <row r="24">
          <cell r="C24" t="str">
            <v>Proceso</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2"/>
  <sheetViews>
    <sheetView zoomScale="125" zoomScaleNormal="90" workbookViewId="0">
      <selection activeCell="D136" sqref="D136"/>
    </sheetView>
  </sheetViews>
  <sheetFormatPr baseColWidth="10" defaultColWidth="11.42578125" defaultRowHeight="15" x14ac:dyDescent="0.25"/>
  <cols>
    <col min="1" max="1" width="2.85546875" style="264" customWidth="1"/>
    <col min="2" max="3" width="24.7109375" style="264" customWidth="1"/>
    <col min="4" max="4" width="16" style="264" customWidth="1"/>
    <col min="5" max="5" width="24.7109375" style="264" customWidth="1"/>
    <col min="6" max="6" width="27.7109375" style="264" customWidth="1"/>
    <col min="7" max="8" width="24.7109375" style="264" customWidth="1"/>
    <col min="9" max="16384" width="11.42578125" style="264"/>
  </cols>
  <sheetData>
    <row r="1" spans="2:8" ht="15.75" thickBot="1" x14ac:dyDescent="0.3"/>
    <row r="2" spans="2:8" ht="18" x14ac:dyDescent="0.25">
      <c r="B2" s="312" t="s">
        <v>178</v>
      </c>
      <c r="C2" s="313"/>
      <c r="D2" s="313"/>
      <c r="E2" s="313"/>
      <c r="F2" s="313"/>
      <c r="G2" s="313"/>
      <c r="H2" s="314"/>
    </row>
    <row r="3" spans="2:8" x14ac:dyDescent="0.25">
      <c r="B3" s="265"/>
      <c r="C3" s="266"/>
      <c r="D3" s="266"/>
      <c r="E3" s="266"/>
      <c r="F3" s="266"/>
      <c r="G3" s="266"/>
      <c r="H3" s="267"/>
    </row>
    <row r="4" spans="2:8" ht="63" customHeight="1" x14ac:dyDescent="0.25">
      <c r="B4" s="315" t="s">
        <v>188</v>
      </c>
      <c r="C4" s="316"/>
      <c r="D4" s="316"/>
      <c r="E4" s="316"/>
      <c r="F4" s="316"/>
      <c r="G4" s="316"/>
      <c r="H4" s="317"/>
    </row>
    <row r="5" spans="2:8" ht="63" customHeight="1" x14ac:dyDescent="0.25">
      <c r="B5" s="318"/>
      <c r="C5" s="319"/>
      <c r="D5" s="319"/>
      <c r="E5" s="319"/>
      <c r="F5" s="319"/>
      <c r="G5" s="319"/>
      <c r="H5" s="320"/>
    </row>
    <row r="6" spans="2:8" ht="16.5" x14ac:dyDescent="0.25">
      <c r="B6" s="321" t="s">
        <v>179</v>
      </c>
      <c r="C6" s="322"/>
      <c r="D6" s="322"/>
      <c r="E6" s="322"/>
      <c r="F6" s="322"/>
      <c r="G6" s="322"/>
      <c r="H6" s="323"/>
    </row>
    <row r="7" spans="2:8" ht="95.25" customHeight="1" x14ac:dyDescent="0.25">
      <c r="B7" s="324" t="s">
        <v>189</v>
      </c>
      <c r="C7" s="325"/>
      <c r="D7" s="325"/>
      <c r="E7" s="325"/>
      <c r="F7" s="325"/>
      <c r="G7" s="325"/>
      <c r="H7" s="326"/>
    </row>
    <row r="8" spans="2:8" ht="16.5" x14ac:dyDescent="0.25">
      <c r="B8" s="244"/>
      <c r="C8" s="245"/>
      <c r="D8" s="245"/>
      <c r="E8" s="245"/>
      <c r="F8" s="245"/>
      <c r="G8" s="245"/>
      <c r="H8" s="246"/>
    </row>
    <row r="9" spans="2:8" ht="20.45" customHeight="1" x14ac:dyDescent="0.25">
      <c r="B9" s="331" t="s">
        <v>205</v>
      </c>
      <c r="C9" s="332"/>
      <c r="D9" s="332"/>
      <c r="E9" s="332"/>
      <c r="F9" s="332"/>
      <c r="G9" s="332"/>
      <c r="H9" s="333"/>
    </row>
    <row r="10" spans="2:8" ht="16.5" x14ac:dyDescent="0.25">
      <c r="B10" s="250"/>
      <c r="C10" s="251"/>
      <c r="D10" s="251"/>
      <c r="E10" s="251"/>
      <c r="F10" s="251"/>
      <c r="G10" s="251"/>
      <c r="H10" s="252"/>
    </row>
    <row r="11" spans="2:8" ht="20.45" customHeight="1" x14ac:dyDescent="0.25">
      <c r="B11" s="334" t="s">
        <v>206</v>
      </c>
      <c r="C11" s="335"/>
      <c r="D11" s="335"/>
      <c r="E11" s="335"/>
      <c r="F11" s="335"/>
      <c r="G11" s="335"/>
      <c r="H11" s="336"/>
    </row>
    <row r="12" spans="2:8" s="289" customFormat="1" ht="20.45" customHeight="1" x14ac:dyDescent="0.25">
      <c r="B12" s="286"/>
      <c r="C12" s="287"/>
      <c r="D12" s="287"/>
      <c r="E12" s="287"/>
      <c r="F12" s="287"/>
      <c r="G12" s="287"/>
      <c r="H12" s="288"/>
    </row>
    <row r="13" spans="2:8" ht="20.45" customHeight="1" x14ac:dyDescent="0.25">
      <c r="B13" s="321" t="s">
        <v>203</v>
      </c>
      <c r="C13" s="337"/>
      <c r="D13" s="337"/>
      <c r="E13" s="337"/>
      <c r="F13" s="337"/>
      <c r="G13" s="337"/>
      <c r="H13" s="338"/>
    </row>
    <row r="14" spans="2:8" ht="9" customHeight="1" x14ac:dyDescent="0.25">
      <c r="B14" s="321"/>
      <c r="C14" s="337"/>
      <c r="D14" s="337"/>
      <c r="E14" s="337"/>
      <c r="F14" s="337"/>
      <c r="G14" s="337"/>
      <c r="H14" s="338"/>
    </row>
    <row r="15" spans="2:8" ht="16.5" x14ac:dyDescent="0.25">
      <c r="B15" s="321" t="s">
        <v>202</v>
      </c>
      <c r="C15" s="337"/>
      <c r="D15" s="337"/>
      <c r="E15" s="337"/>
      <c r="F15" s="337"/>
      <c r="G15" s="337"/>
      <c r="H15" s="338"/>
    </row>
    <row r="16" spans="2:8" ht="16.5" x14ac:dyDescent="0.25">
      <c r="B16" s="247"/>
      <c r="C16" s="248"/>
      <c r="D16" s="248"/>
      <c r="E16" s="248"/>
      <c r="F16" s="248"/>
      <c r="G16" s="248"/>
      <c r="H16" s="249"/>
    </row>
    <row r="17" spans="2:8" ht="18.600000000000001" customHeight="1" x14ac:dyDescent="0.25">
      <c r="B17" s="321" t="s">
        <v>204</v>
      </c>
      <c r="C17" s="337"/>
      <c r="D17" s="337"/>
      <c r="E17" s="337"/>
      <c r="F17" s="337"/>
      <c r="G17" s="337"/>
      <c r="H17" s="338"/>
    </row>
    <row r="18" spans="2:8" ht="18.600000000000001" customHeight="1" x14ac:dyDescent="0.25">
      <c r="B18" s="247"/>
      <c r="C18" s="248"/>
      <c r="D18" s="248"/>
      <c r="E18" s="248"/>
      <c r="F18" s="248"/>
      <c r="G18" s="248"/>
      <c r="H18" s="249"/>
    </row>
    <row r="19" spans="2:8" ht="18.600000000000001" customHeight="1" x14ac:dyDescent="0.25">
      <c r="B19" s="321" t="s">
        <v>207</v>
      </c>
      <c r="C19" s="337"/>
      <c r="D19" s="337"/>
      <c r="E19" s="337"/>
      <c r="F19" s="337"/>
      <c r="G19" s="337"/>
      <c r="H19" s="338"/>
    </row>
    <row r="20" spans="2:8" ht="18.600000000000001" customHeight="1" thickBot="1" x14ac:dyDescent="0.3">
      <c r="B20" s="203"/>
      <c r="C20" s="253"/>
      <c r="D20" s="253"/>
      <c r="E20" s="253"/>
      <c r="F20" s="253"/>
      <c r="G20" s="253"/>
      <c r="H20" s="254"/>
    </row>
    <row r="21" spans="2:8" ht="15.75" thickTop="1" x14ac:dyDescent="0.25">
      <c r="B21" s="268"/>
      <c r="C21" s="353" t="s">
        <v>180</v>
      </c>
      <c r="D21" s="328"/>
      <c r="E21" s="329" t="s">
        <v>181</v>
      </c>
      <c r="F21" s="330"/>
      <c r="G21" s="273"/>
      <c r="H21" s="269"/>
    </row>
    <row r="22" spans="2:8" ht="35.25" customHeight="1" x14ac:dyDescent="0.25">
      <c r="B22" s="268"/>
      <c r="C22" s="339" t="s">
        <v>182</v>
      </c>
      <c r="D22" s="340"/>
      <c r="E22" s="341" t="s">
        <v>183</v>
      </c>
      <c r="F22" s="342"/>
      <c r="G22" s="273"/>
      <c r="H22" s="269"/>
    </row>
    <row r="23" spans="2:8" ht="17.25" customHeight="1" x14ac:dyDescent="0.25">
      <c r="B23" s="268"/>
      <c r="C23" s="339" t="s">
        <v>216</v>
      </c>
      <c r="D23" s="340"/>
      <c r="E23" s="341" t="s">
        <v>184</v>
      </c>
      <c r="F23" s="342"/>
      <c r="G23" s="273"/>
      <c r="H23" s="269"/>
    </row>
    <row r="24" spans="2:8" ht="69.75" customHeight="1" x14ac:dyDescent="0.25">
      <c r="B24" s="268"/>
      <c r="C24" s="339" t="s">
        <v>201</v>
      </c>
      <c r="D24" s="340"/>
      <c r="E24" s="341" t="s">
        <v>230</v>
      </c>
      <c r="F24" s="342"/>
      <c r="G24" s="273"/>
      <c r="H24" s="269"/>
    </row>
    <row r="25" spans="2:8" ht="69.75" customHeight="1" x14ac:dyDescent="0.25">
      <c r="B25" s="268"/>
      <c r="C25" s="339" t="s">
        <v>231</v>
      </c>
      <c r="D25" s="340"/>
      <c r="E25" s="341" t="s">
        <v>232</v>
      </c>
      <c r="F25" s="342"/>
      <c r="G25" s="273"/>
      <c r="H25" s="269"/>
    </row>
    <row r="26" spans="2:8" ht="69.75" customHeight="1" x14ac:dyDescent="0.25">
      <c r="B26" s="268"/>
      <c r="C26" s="339" t="s">
        <v>218</v>
      </c>
      <c r="D26" s="340"/>
      <c r="E26" s="341" t="s">
        <v>185</v>
      </c>
      <c r="F26" s="342"/>
      <c r="G26" s="273"/>
      <c r="H26" s="269"/>
    </row>
    <row r="27" spans="2:8" ht="69.75" customHeight="1" x14ac:dyDescent="0.25">
      <c r="B27" s="268"/>
      <c r="C27" s="343" t="s">
        <v>77</v>
      </c>
      <c r="D27" s="344"/>
      <c r="E27" s="345" t="s">
        <v>229</v>
      </c>
      <c r="F27" s="346"/>
      <c r="G27" s="273"/>
      <c r="H27" s="269"/>
    </row>
    <row r="28" spans="2:8" ht="69.75" customHeight="1" x14ac:dyDescent="0.25">
      <c r="B28" s="268"/>
      <c r="C28" s="343" t="s">
        <v>219</v>
      </c>
      <c r="D28" s="344"/>
      <c r="E28" s="345" t="s">
        <v>220</v>
      </c>
      <c r="F28" s="346"/>
      <c r="G28" s="273"/>
      <c r="H28" s="269"/>
    </row>
    <row r="29" spans="2:8" ht="69.75" customHeight="1" x14ac:dyDescent="0.25">
      <c r="B29" s="268"/>
      <c r="C29" s="343" t="s">
        <v>221</v>
      </c>
      <c r="D29" s="344"/>
      <c r="E29" s="345" t="s">
        <v>222</v>
      </c>
      <c r="F29" s="346"/>
      <c r="G29" s="273"/>
      <c r="H29" s="269"/>
    </row>
    <row r="30" spans="2:8" ht="69.75" customHeight="1" x14ac:dyDescent="0.25">
      <c r="B30" s="268"/>
      <c r="C30" s="343" t="s">
        <v>49</v>
      </c>
      <c r="D30" s="344"/>
      <c r="E30" s="345" t="s">
        <v>223</v>
      </c>
      <c r="F30" s="346"/>
      <c r="G30" s="273"/>
      <c r="H30" s="269"/>
    </row>
    <row r="31" spans="2:8" ht="69.75" customHeight="1" x14ac:dyDescent="0.25">
      <c r="B31" s="268"/>
      <c r="C31" s="343" t="s">
        <v>224</v>
      </c>
      <c r="D31" s="344"/>
      <c r="E31" s="345" t="s">
        <v>225</v>
      </c>
      <c r="F31" s="346"/>
      <c r="G31" s="273"/>
      <c r="H31" s="269"/>
    </row>
    <row r="32" spans="2:8" ht="69.75" customHeight="1" x14ac:dyDescent="0.25">
      <c r="B32" s="268"/>
      <c r="C32" s="343" t="s">
        <v>226</v>
      </c>
      <c r="D32" s="344"/>
      <c r="E32" s="345" t="s">
        <v>227</v>
      </c>
      <c r="F32" s="346"/>
      <c r="G32" s="273"/>
      <c r="H32" s="269"/>
    </row>
    <row r="33" spans="2:8" ht="69.75" customHeight="1" x14ac:dyDescent="0.25">
      <c r="B33" s="268"/>
      <c r="C33" s="343" t="s">
        <v>162</v>
      </c>
      <c r="D33" s="344"/>
      <c r="E33" s="345" t="s">
        <v>228</v>
      </c>
      <c r="F33" s="346"/>
      <c r="G33" s="273"/>
      <c r="H33" s="269"/>
    </row>
    <row r="34" spans="2:8" x14ac:dyDescent="0.25">
      <c r="B34" s="268"/>
      <c r="C34" s="258"/>
      <c r="D34" s="258"/>
      <c r="E34" s="259"/>
      <c r="F34" s="259"/>
      <c r="G34" s="273"/>
      <c r="H34" s="269"/>
    </row>
    <row r="35" spans="2:8" ht="16.5" x14ac:dyDescent="0.25">
      <c r="B35" s="321" t="s">
        <v>233</v>
      </c>
      <c r="C35" s="337"/>
      <c r="D35" s="337"/>
      <c r="E35" s="337"/>
      <c r="F35" s="337"/>
      <c r="G35" s="337"/>
      <c r="H35" s="338"/>
    </row>
    <row r="36" spans="2:8" ht="14.45" customHeight="1" thickBot="1" x14ac:dyDescent="0.3">
      <c r="B36" s="274"/>
      <c r="C36" s="263"/>
      <c r="D36" s="263"/>
      <c r="E36" s="263"/>
      <c r="F36" s="263"/>
      <c r="G36" s="263"/>
      <c r="H36" s="275"/>
    </row>
    <row r="37" spans="2:8" ht="14.45" customHeight="1" thickTop="1" x14ac:dyDescent="0.25">
      <c r="B37" s="274"/>
      <c r="C37" s="353" t="s">
        <v>180</v>
      </c>
      <c r="D37" s="328"/>
      <c r="E37" s="329" t="s">
        <v>181</v>
      </c>
      <c r="F37" s="330"/>
      <c r="G37" s="263"/>
      <c r="H37" s="275"/>
    </row>
    <row r="38" spans="2:8" ht="90" customHeight="1" x14ac:dyDescent="0.25">
      <c r="B38" s="274"/>
      <c r="C38" s="343" t="s">
        <v>195</v>
      </c>
      <c r="D38" s="344"/>
      <c r="E38" s="345" t="s">
        <v>234</v>
      </c>
      <c r="F38" s="346"/>
      <c r="G38" s="263"/>
      <c r="H38" s="275"/>
    </row>
    <row r="39" spans="2:8" ht="53.45" customHeight="1" x14ac:dyDescent="0.25">
      <c r="B39" s="274"/>
      <c r="C39" s="343" t="s">
        <v>167</v>
      </c>
      <c r="D39" s="344"/>
      <c r="E39" s="345" t="s">
        <v>259</v>
      </c>
      <c r="F39" s="346"/>
      <c r="G39" s="263"/>
      <c r="H39" s="275"/>
    </row>
    <row r="40" spans="2:8" ht="54" customHeight="1" x14ac:dyDescent="0.25">
      <c r="B40" s="274"/>
      <c r="C40" s="343" t="s">
        <v>63</v>
      </c>
      <c r="D40" s="344"/>
      <c r="E40" s="345" t="s">
        <v>260</v>
      </c>
      <c r="F40" s="346"/>
      <c r="G40" s="263"/>
      <c r="H40" s="275"/>
    </row>
    <row r="41" spans="2:8" ht="32.450000000000003" customHeight="1" x14ac:dyDescent="0.25">
      <c r="B41" s="274"/>
      <c r="C41" s="343" t="s">
        <v>235</v>
      </c>
      <c r="D41" s="344"/>
      <c r="E41" s="345" t="s">
        <v>236</v>
      </c>
      <c r="F41" s="346"/>
      <c r="G41" s="263"/>
      <c r="H41" s="275"/>
    </row>
    <row r="42" spans="2:8" ht="16.5" x14ac:dyDescent="0.25">
      <c r="B42" s="274"/>
      <c r="C42" s="263"/>
      <c r="D42" s="263"/>
      <c r="E42" s="263"/>
      <c r="F42" s="263"/>
      <c r="G42" s="263"/>
      <c r="H42" s="275"/>
    </row>
    <row r="43" spans="2:8" ht="18.600000000000001" customHeight="1" x14ac:dyDescent="0.25">
      <c r="B43" s="360" t="s">
        <v>212</v>
      </c>
      <c r="C43" s="361"/>
      <c r="D43" s="361"/>
      <c r="E43" s="361"/>
      <c r="F43" s="361"/>
      <c r="G43" s="361"/>
      <c r="H43" s="362"/>
    </row>
    <row r="44" spans="2:8" ht="18.600000000000001" customHeight="1" x14ac:dyDescent="0.25">
      <c r="B44" s="260"/>
      <c r="C44" s="261"/>
      <c r="D44" s="261"/>
      <c r="E44" s="261"/>
      <c r="F44" s="261"/>
      <c r="G44" s="261"/>
      <c r="H44" s="262"/>
    </row>
    <row r="45" spans="2:8" ht="18.600000000000001" customHeight="1" x14ac:dyDescent="0.25">
      <c r="B45" s="321" t="s">
        <v>208</v>
      </c>
      <c r="C45" s="337"/>
      <c r="D45" s="337"/>
      <c r="E45" s="337"/>
      <c r="F45" s="337"/>
      <c r="G45" s="337"/>
      <c r="H45" s="338"/>
    </row>
    <row r="46" spans="2:8" ht="18.600000000000001" customHeight="1" thickBot="1" x14ac:dyDescent="0.3">
      <c r="B46" s="203"/>
      <c r="C46" s="253"/>
      <c r="D46" s="253"/>
      <c r="E46" s="253"/>
      <c r="F46" s="253"/>
      <c r="G46" s="253"/>
      <c r="H46" s="254"/>
    </row>
    <row r="47" spans="2:8" ht="18.600000000000001" customHeight="1" thickTop="1" x14ac:dyDescent="0.25">
      <c r="B47" s="203"/>
      <c r="C47" s="353" t="s">
        <v>180</v>
      </c>
      <c r="D47" s="328"/>
      <c r="E47" s="329" t="s">
        <v>181</v>
      </c>
      <c r="F47" s="330"/>
      <c r="G47" s="253"/>
      <c r="H47" s="254"/>
    </row>
    <row r="48" spans="2:8" ht="53.1" customHeight="1" x14ac:dyDescent="0.25">
      <c r="B48" s="203"/>
      <c r="C48" s="363" t="s">
        <v>170</v>
      </c>
      <c r="D48" s="348"/>
      <c r="E48" s="345" t="s">
        <v>186</v>
      </c>
      <c r="F48" s="346"/>
      <c r="G48" s="253"/>
      <c r="H48" s="254"/>
    </row>
    <row r="49" spans="2:8" ht="54" customHeight="1" x14ac:dyDescent="0.25">
      <c r="B49" s="203"/>
      <c r="C49" s="363" t="s">
        <v>89</v>
      </c>
      <c r="D49" s="348"/>
      <c r="E49" s="345" t="s">
        <v>237</v>
      </c>
      <c r="F49" s="346"/>
      <c r="G49" s="253"/>
      <c r="H49" s="254"/>
    </row>
    <row r="50" spans="2:8" ht="51.95" customHeight="1" x14ac:dyDescent="0.25">
      <c r="B50" s="203"/>
      <c r="C50" s="363" t="s">
        <v>90</v>
      </c>
      <c r="D50" s="348"/>
      <c r="E50" s="345" t="s">
        <v>239</v>
      </c>
      <c r="F50" s="346"/>
      <c r="G50" s="253"/>
      <c r="H50" s="254"/>
    </row>
    <row r="51" spans="2:8" ht="53.45" customHeight="1" x14ac:dyDescent="0.25">
      <c r="B51" s="203"/>
      <c r="C51" s="363" t="s">
        <v>113</v>
      </c>
      <c r="D51" s="348"/>
      <c r="E51" s="345" t="s">
        <v>239</v>
      </c>
      <c r="F51" s="346"/>
      <c r="G51" s="253"/>
      <c r="H51" s="254"/>
    </row>
    <row r="52" spans="2:8" ht="48.6" customHeight="1" x14ac:dyDescent="0.25">
      <c r="B52" s="203"/>
      <c r="C52" s="363" t="s">
        <v>91</v>
      </c>
      <c r="D52" s="348"/>
      <c r="E52" s="345" t="s">
        <v>240</v>
      </c>
      <c r="F52" s="346"/>
      <c r="G52" s="253"/>
      <c r="H52" s="254"/>
    </row>
    <row r="53" spans="2:8" ht="49.5" customHeight="1" x14ac:dyDescent="0.25">
      <c r="B53" s="203"/>
      <c r="C53" s="363" t="s">
        <v>92</v>
      </c>
      <c r="D53" s="348"/>
      <c r="E53" s="345" t="s">
        <v>238</v>
      </c>
      <c r="F53" s="346"/>
      <c r="G53" s="253"/>
      <c r="H53" s="254"/>
    </row>
    <row r="54" spans="2:8" ht="50.1" customHeight="1" x14ac:dyDescent="0.25">
      <c r="B54" s="203"/>
      <c r="C54" s="363" t="s">
        <v>108</v>
      </c>
      <c r="D54" s="348"/>
      <c r="E54" s="345" t="s">
        <v>243</v>
      </c>
      <c r="F54" s="346"/>
      <c r="G54" s="253"/>
      <c r="H54" s="254"/>
    </row>
    <row r="55" spans="2:8" ht="29.45" customHeight="1" x14ac:dyDescent="0.25">
      <c r="B55" s="203"/>
      <c r="C55" s="363" t="s">
        <v>112</v>
      </c>
      <c r="D55" s="348"/>
      <c r="E55" s="345" t="s">
        <v>241</v>
      </c>
      <c r="F55" s="346"/>
      <c r="G55" s="253"/>
      <c r="H55" s="254"/>
    </row>
    <row r="56" spans="2:8" ht="39.950000000000003" customHeight="1" x14ac:dyDescent="0.25">
      <c r="B56" s="203"/>
      <c r="C56" s="363" t="s">
        <v>116</v>
      </c>
      <c r="D56" s="348"/>
      <c r="E56" s="345" t="s">
        <v>242</v>
      </c>
      <c r="F56" s="346"/>
      <c r="G56" s="253"/>
      <c r="H56" s="254"/>
    </row>
    <row r="57" spans="2:8" ht="29.45" customHeight="1" x14ac:dyDescent="0.25">
      <c r="B57" s="203"/>
      <c r="C57" s="363" t="s">
        <v>10</v>
      </c>
      <c r="D57" s="348"/>
      <c r="E57" s="345" t="s">
        <v>198</v>
      </c>
      <c r="F57" s="346"/>
      <c r="G57" s="253"/>
      <c r="H57" s="254"/>
    </row>
    <row r="58" spans="2:8" ht="18.600000000000001" customHeight="1" x14ac:dyDescent="0.25">
      <c r="B58" s="203"/>
      <c r="C58" s="253"/>
      <c r="D58" s="253"/>
      <c r="E58" s="253"/>
      <c r="F58" s="253"/>
      <c r="G58" s="253"/>
      <c r="H58" s="254"/>
    </row>
    <row r="59" spans="2:8" ht="18.600000000000001" customHeight="1" x14ac:dyDescent="0.25">
      <c r="B59" s="354" t="s">
        <v>211</v>
      </c>
      <c r="C59" s="355"/>
      <c r="D59" s="355"/>
      <c r="E59" s="355"/>
      <c r="F59" s="355"/>
      <c r="G59" s="355"/>
      <c r="H59" s="356"/>
    </row>
    <row r="60" spans="2:8" ht="18.600000000000001" customHeight="1" x14ac:dyDescent="0.25">
      <c r="B60" s="203"/>
      <c r="C60" s="253"/>
      <c r="D60" s="253"/>
      <c r="E60" s="253"/>
      <c r="F60" s="253"/>
      <c r="G60" s="253"/>
      <c r="H60" s="254"/>
    </row>
    <row r="61" spans="2:8" ht="18.600000000000001" customHeight="1" x14ac:dyDescent="0.25">
      <c r="B61" s="357" t="s">
        <v>209</v>
      </c>
      <c r="C61" s="358"/>
      <c r="D61" s="358"/>
      <c r="E61" s="358"/>
      <c r="F61" s="358"/>
      <c r="G61" s="358"/>
      <c r="H61" s="359"/>
    </row>
    <row r="62" spans="2:8" ht="18.600000000000001" customHeight="1" x14ac:dyDescent="0.25">
      <c r="B62" s="247"/>
      <c r="C62" s="248"/>
      <c r="D62" s="248"/>
      <c r="E62" s="248"/>
      <c r="F62" s="248"/>
      <c r="G62" s="248"/>
      <c r="H62" s="249"/>
    </row>
    <row r="63" spans="2:8" ht="30" customHeight="1" x14ac:dyDescent="0.25">
      <c r="B63" s="321" t="s">
        <v>210</v>
      </c>
      <c r="C63" s="337"/>
      <c r="D63" s="337"/>
      <c r="E63" s="337"/>
      <c r="F63" s="337"/>
      <c r="G63" s="337"/>
      <c r="H63" s="338"/>
    </row>
    <row r="64" spans="2:8" ht="17.25" thickBot="1" x14ac:dyDescent="0.3">
      <c r="B64" s="203"/>
      <c r="C64" s="253"/>
      <c r="D64" s="253"/>
      <c r="E64" s="253"/>
      <c r="F64" s="253"/>
      <c r="G64" s="253"/>
      <c r="H64" s="254"/>
    </row>
    <row r="65" spans="2:8" ht="30" customHeight="1" thickTop="1" x14ac:dyDescent="0.25">
      <c r="B65" s="203"/>
      <c r="C65" s="353" t="s">
        <v>180</v>
      </c>
      <c r="D65" s="328"/>
      <c r="E65" s="329" t="s">
        <v>181</v>
      </c>
      <c r="F65" s="330"/>
      <c r="G65" s="253"/>
      <c r="H65" s="254"/>
    </row>
    <row r="66" spans="2:8" ht="30" customHeight="1" x14ac:dyDescent="0.25">
      <c r="B66" s="203"/>
      <c r="C66" s="363" t="s">
        <v>123</v>
      </c>
      <c r="D66" s="348"/>
      <c r="E66" s="345" t="s">
        <v>244</v>
      </c>
      <c r="F66" s="346"/>
      <c r="G66" s="253"/>
      <c r="H66" s="254"/>
    </row>
    <row r="67" spans="2:8" ht="44.45" customHeight="1" x14ac:dyDescent="0.25">
      <c r="B67" s="203"/>
      <c r="C67" s="363" t="s">
        <v>124</v>
      </c>
      <c r="D67" s="348"/>
      <c r="E67" s="345" t="s">
        <v>245</v>
      </c>
      <c r="F67" s="346"/>
      <c r="G67" s="253"/>
      <c r="H67" s="254"/>
    </row>
    <row r="68" spans="2:8" ht="51" customHeight="1" x14ac:dyDescent="0.25">
      <c r="B68" s="203"/>
      <c r="C68" s="363" t="s">
        <v>173</v>
      </c>
      <c r="D68" s="348"/>
      <c r="E68" s="345" t="s">
        <v>246</v>
      </c>
      <c r="F68" s="346"/>
      <c r="G68" s="253"/>
      <c r="H68" s="254"/>
    </row>
    <row r="69" spans="2:8" ht="76.5" customHeight="1" x14ac:dyDescent="0.25">
      <c r="B69" s="203"/>
      <c r="C69" s="363" t="s">
        <v>247</v>
      </c>
      <c r="D69" s="348"/>
      <c r="E69" s="345" t="s">
        <v>187</v>
      </c>
      <c r="F69" s="346"/>
      <c r="G69" s="253"/>
      <c r="H69" s="254"/>
    </row>
    <row r="70" spans="2:8" ht="30" customHeight="1" x14ac:dyDescent="0.25">
      <c r="B70" s="203"/>
      <c r="C70" s="363" t="s">
        <v>146</v>
      </c>
      <c r="D70" s="348"/>
      <c r="E70" s="345" t="s">
        <v>249</v>
      </c>
      <c r="F70" s="346"/>
      <c r="G70" s="253"/>
      <c r="H70" s="254"/>
    </row>
    <row r="71" spans="2:8" ht="30" customHeight="1" x14ac:dyDescent="0.25">
      <c r="B71" s="203"/>
      <c r="C71" s="363" t="s">
        <v>250</v>
      </c>
      <c r="D71" s="348"/>
      <c r="E71" s="345" t="s">
        <v>251</v>
      </c>
      <c r="F71" s="346"/>
      <c r="G71" s="253"/>
      <c r="H71" s="254"/>
    </row>
    <row r="72" spans="2:8" ht="30" customHeight="1" x14ac:dyDescent="0.25">
      <c r="B72" s="203"/>
      <c r="C72" s="363" t="s">
        <v>252</v>
      </c>
      <c r="D72" s="348"/>
      <c r="E72" s="345" t="s">
        <v>253</v>
      </c>
      <c r="F72" s="346"/>
      <c r="G72" s="253"/>
      <c r="H72" s="254"/>
    </row>
    <row r="73" spans="2:8" ht="53.45" customHeight="1" x14ac:dyDescent="0.25">
      <c r="B73" s="203"/>
      <c r="C73" s="363" t="s">
        <v>131</v>
      </c>
      <c r="D73" s="348"/>
      <c r="E73" s="345" t="s">
        <v>248</v>
      </c>
      <c r="F73" s="346"/>
      <c r="G73" s="253"/>
      <c r="H73" s="254"/>
    </row>
    <row r="74" spans="2:8" ht="30" customHeight="1" x14ac:dyDescent="0.25">
      <c r="B74" s="203"/>
      <c r="C74" s="253"/>
      <c r="D74" s="253"/>
      <c r="E74" s="253"/>
      <c r="F74" s="253"/>
      <c r="G74" s="253"/>
      <c r="H74" s="254"/>
    </row>
    <row r="75" spans="2:8" ht="18.600000000000001" customHeight="1" x14ac:dyDescent="0.25">
      <c r="B75" s="357" t="s">
        <v>213</v>
      </c>
      <c r="C75" s="358"/>
      <c r="D75" s="358"/>
      <c r="E75" s="358"/>
      <c r="F75" s="358"/>
      <c r="G75" s="358"/>
      <c r="H75" s="359"/>
    </row>
    <row r="76" spans="2:8" ht="18.600000000000001" customHeight="1" x14ac:dyDescent="0.25">
      <c r="B76" s="255"/>
      <c r="C76" s="256"/>
      <c r="D76" s="256"/>
      <c r="E76" s="256"/>
      <c r="F76" s="256"/>
      <c r="G76" s="256"/>
      <c r="H76" s="257"/>
    </row>
    <row r="77" spans="2:8" ht="18.600000000000001" customHeight="1" x14ac:dyDescent="0.25">
      <c r="B77" s="357" t="s">
        <v>214</v>
      </c>
      <c r="C77" s="358"/>
      <c r="D77" s="358"/>
      <c r="E77" s="358"/>
      <c r="F77" s="358"/>
      <c r="G77" s="358"/>
      <c r="H77" s="359"/>
    </row>
    <row r="78" spans="2:8" ht="18.600000000000001" customHeight="1" x14ac:dyDescent="0.25">
      <c r="B78" s="255"/>
      <c r="C78" s="256"/>
      <c r="D78" s="256"/>
      <c r="E78" s="256"/>
      <c r="F78" s="256"/>
      <c r="G78" s="256"/>
      <c r="H78" s="257"/>
    </row>
    <row r="79" spans="2:8" ht="18.600000000000001" customHeight="1" x14ac:dyDescent="0.25">
      <c r="B79" s="357" t="s">
        <v>215</v>
      </c>
      <c r="C79" s="358"/>
      <c r="D79" s="358"/>
      <c r="E79" s="358"/>
      <c r="F79" s="358"/>
      <c r="G79" s="358"/>
      <c r="H79" s="359"/>
    </row>
    <row r="80" spans="2:8" ht="16.5" x14ac:dyDescent="0.25">
      <c r="B80" s="203"/>
      <c r="C80" s="276"/>
      <c r="D80" s="276"/>
      <c r="E80" s="276"/>
      <c r="F80" s="276"/>
      <c r="G80" s="276"/>
      <c r="H80" s="204"/>
    </row>
    <row r="81" spans="2:8" ht="16.5" x14ac:dyDescent="0.25">
      <c r="B81" s="203"/>
      <c r="C81" s="276"/>
      <c r="D81" s="276"/>
      <c r="E81" s="276"/>
      <c r="F81" s="276"/>
      <c r="G81" s="276"/>
      <c r="H81" s="204"/>
    </row>
    <row r="82" spans="2:8" ht="16.5" x14ac:dyDescent="0.25">
      <c r="B82" s="203" t="s">
        <v>256</v>
      </c>
      <c r="C82" s="276"/>
      <c r="D82" s="276"/>
      <c r="E82" s="276"/>
      <c r="F82" s="276"/>
      <c r="G82" s="276"/>
      <c r="H82" s="204"/>
    </row>
    <row r="83" spans="2:8" ht="16.5" x14ac:dyDescent="0.25">
      <c r="B83" s="203"/>
      <c r="C83" s="276"/>
      <c r="D83" s="276"/>
      <c r="E83" s="276"/>
      <c r="F83" s="276"/>
      <c r="G83" s="276"/>
      <c r="H83" s="204"/>
    </row>
    <row r="84" spans="2:8" ht="15.75" thickBot="1" x14ac:dyDescent="0.3">
      <c r="B84" s="268"/>
      <c r="C84" s="273"/>
      <c r="D84" s="277"/>
      <c r="E84" s="278"/>
      <c r="F84" s="278"/>
      <c r="G84" s="279"/>
      <c r="H84" s="269"/>
    </row>
    <row r="85" spans="2:8" ht="15.75" thickTop="1" x14ac:dyDescent="0.25">
      <c r="B85" s="280" t="s">
        <v>257</v>
      </c>
      <c r="C85" s="327" t="s">
        <v>180</v>
      </c>
      <c r="D85" s="328"/>
      <c r="E85" s="329" t="s">
        <v>181</v>
      </c>
      <c r="F85" s="330"/>
      <c r="G85" s="273"/>
      <c r="H85" s="269"/>
    </row>
    <row r="86" spans="2:8" s="202" customFormat="1" x14ac:dyDescent="0.25">
      <c r="B86" s="284">
        <v>2</v>
      </c>
      <c r="C86" s="364" t="s">
        <v>182</v>
      </c>
      <c r="D86" s="340"/>
      <c r="E86" s="341" t="s">
        <v>183</v>
      </c>
      <c r="F86" s="342"/>
      <c r="G86" s="281"/>
      <c r="H86" s="205"/>
    </row>
    <row r="87" spans="2:8" s="202" customFormat="1" ht="17.25" customHeight="1" x14ac:dyDescent="0.25">
      <c r="B87" s="284">
        <v>2</v>
      </c>
      <c r="C87" s="364" t="s">
        <v>216</v>
      </c>
      <c r="D87" s="340"/>
      <c r="E87" s="341" t="s">
        <v>184</v>
      </c>
      <c r="F87" s="342"/>
      <c r="G87" s="281"/>
      <c r="H87" s="205"/>
    </row>
    <row r="88" spans="2:8" s="202" customFormat="1" ht="25.5" customHeight="1" x14ac:dyDescent="0.25">
      <c r="B88" s="284">
        <v>2</v>
      </c>
      <c r="C88" s="364" t="s">
        <v>201</v>
      </c>
      <c r="D88" s="340"/>
      <c r="E88" s="341" t="s">
        <v>230</v>
      </c>
      <c r="F88" s="342"/>
      <c r="G88" s="281"/>
      <c r="H88" s="205"/>
    </row>
    <row r="89" spans="2:8" s="202" customFormat="1" ht="25.5" customHeight="1" x14ac:dyDescent="0.25">
      <c r="B89" s="284">
        <v>2</v>
      </c>
      <c r="C89" s="364" t="s">
        <v>231</v>
      </c>
      <c r="D89" s="340"/>
      <c r="E89" s="341" t="s">
        <v>232</v>
      </c>
      <c r="F89" s="342"/>
      <c r="G89" s="281"/>
      <c r="H89" s="205"/>
    </row>
    <row r="90" spans="2:8" s="202" customFormat="1" ht="66.95" customHeight="1" x14ac:dyDescent="0.25">
      <c r="B90" s="284">
        <v>2</v>
      </c>
      <c r="C90" s="364" t="s">
        <v>218</v>
      </c>
      <c r="D90" s="340"/>
      <c r="E90" s="341" t="s">
        <v>185</v>
      </c>
      <c r="F90" s="342"/>
      <c r="G90" s="281"/>
      <c r="H90" s="205"/>
    </row>
    <row r="91" spans="2:8" s="202" customFormat="1" ht="67.5" customHeight="1" x14ac:dyDescent="0.25">
      <c r="B91" s="284">
        <v>2</v>
      </c>
      <c r="C91" s="348" t="s">
        <v>77</v>
      </c>
      <c r="D91" s="344"/>
      <c r="E91" s="345" t="s">
        <v>229</v>
      </c>
      <c r="F91" s="346"/>
      <c r="G91" s="281"/>
      <c r="H91" s="205"/>
    </row>
    <row r="92" spans="2:8" s="202" customFormat="1" ht="43.5" customHeight="1" x14ac:dyDescent="0.25">
      <c r="B92" s="284">
        <v>2</v>
      </c>
      <c r="C92" s="348" t="s">
        <v>219</v>
      </c>
      <c r="D92" s="344"/>
      <c r="E92" s="345" t="s">
        <v>220</v>
      </c>
      <c r="F92" s="346"/>
      <c r="G92" s="281"/>
      <c r="H92" s="205"/>
    </row>
    <row r="93" spans="2:8" s="202" customFormat="1" ht="35.1" customHeight="1" x14ac:dyDescent="0.25">
      <c r="B93" s="284">
        <v>2</v>
      </c>
      <c r="C93" s="348" t="s">
        <v>221</v>
      </c>
      <c r="D93" s="344"/>
      <c r="E93" s="345" t="s">
        <v>222</v>
      </c>
      <c r="F93" s="346"/>
      <c r="G93" s="281"/>
      <c r="H93" s="205"/>
    </row>
    <row r="94" spans="2:8" s="202" customFormat="1" ht="72.75" customHeight="1" x14ac:dyDescent="0.25">
      <c r="B94" s="284">
        <v>2</v>
      </c>
      <c r="C94" s="348" t="s">
        <v>49</v>
      </c>
      <c r="D94" s="344"/>
      <c r="E94" s="345" t="s">
        <v>254</v>
      </c>
      <c r="F94" s="346"/>
      <c r="G94" s="281"/>
      <c r="H94" s="205"/>
    </row>
    <row r="95" spans="2:8" s="202" customFormat="1" ht="93.95" customHeight="1" x14ac:dyDescent="0.25">
      <c r="B95" s="284">
        <v>2</v>
      </c>
      <c r="C95" s="348" t="s">
        <v>224</v>
      </c>
      <c r="D95" s="344"/>
      <c r="E95" s="345" t="s">
        <v>225</v>
      </c>
      <c r="F95" s="346"/>
      <c r="G95" s="281"/>
      <c r="H95" s="205"/>
    </row>
    <row r="96" spans="2:8" s="202" customFormat="1" ht="93.95" customHeight="1" x14ac:dyDescent="0.25">
      <c r="B96" s="284">
        <v>2</v>
      </c>
      <c r="C96" s="348" t="s">
        <v>226</v>
      </c>
      <c r="D96" s="344"/>
      <c r="E96" s="345" t="s">
        <v>227</v>
      </c>
      <c r="F96" s="346"/>
      <c r="G96" s="281"/>
      <c r="H96" s="205"/>
    </row>
    <row r="97" spans="2:8" s="202" customFormat="1" x14ac:dyDescent="0.25">
      <c r="B97" s="284">
        <v>2</v>
      </c>
      <c r="C97" s="348" t="s">
        <v>162</v>
      </c>
      <c r="D97" s="344"/>
      <c r="E97" s="345" t="s">
        <v>228</v>
      </c>
      <c r="F97" s="346"/>
      <c r="G97" s="281"/>
      <c r="H97" s="205"/>
    </row>
    <row r="98" spans="2:8" s="202" customFormat="1" ht="66.599999999999994" customHeight="1" x14ac:dyDescent="0.25">
      <c r="B98" s="284">
        <v>3</v>
      </c>
      <c r="C98" s="348" t="s">
        <v>195</v>
      </c>
      <c r="D98" s="344"/>
      <c r="E98" s="345" t="s">
        <v>234</v>
      </c>
      <c r="F98" s="346"/>
      <c r="G98" s="281"/>
      <c r="H98" s="205"/>
    </row>
    <row r="99" spans="2:8" s="202" customFormat="1" ht="66.599999999999994" customHeight="1" x14ac:dyDescent="0.25">
      <c r="B99" s="284">
        <v>3</v>
      </c>
      <c r="C99" s="348" t="s">
        <v>167</v>
      </c>
      <c r="D99" s="344"/>
      <c r="E99" s="345" t="s">
        <v>259</v>
      </c>
      <c r="F99" s="346"/>
      <c r="G99" s="281"/>
      <c r="H99" s="205"/>
    </row>
    <row r="100" spans="2:8" s="202" customFormat="1" ht="62.45" customHeight="1" x14ac:dyDescent="0.25">
      <c r="B100" s="284">
        <v>3</v>
      </c>
      <c r="C100" s="348" t="s">
        <v>63</v>
      </c>
      <c r="D100" s="344"/>
      <c r="E100" s="345" t="s">
        <v>260</v>
      </c>
      <c r="F100" s="346"/>
      <c r="G100" s="281"/>
      <c r="H100" s="205"/>
    </row>
    <row r="101" spans="2:8" s="202" customFormat="1" ht="38.450000000000003" customHeight="1" x14ac:dyDescent="0.25">
      <c r="B101" s="284">
        <v>3</v>
      </c>
      <c r="C101" s="348" t="s">
        <v>235</v>
      </c>
      <c r="D101" s="344"/>
      <c r="E101" s="345" t="s">
        <v>236</v>
      </c>
      <c r="F101" s="346"/>
      <c r="G101" s="281"/>
      <c r="H101" s="205"/>
    </row>
    <row r="102" spans="2:8" ht="59.25" customHeight="1" x14ac:dyDescent="0.25">
      <c r="B102" s="285">
        <v>5</v>
      </c>
      <c r="C102" s="347" t="s">
        <v>170</v>
      </c>
      <c r="D102" s="348"/>
      <c r="E102" s="345" t="s">
        <v>255</v>
      </c>
      <c r="F102" s="346"/>
      <c r="G102" s="273"/>
      <c r="H102" s="269"/>
    </row>
    <row r="103" spans="2:8" ht="59.25" customHeight="1" x14ac:dyDescent="0.25">
      <c r="B103" s="285">
        <v>5</v>
      </c>
      <c r="C103" s="347" t="s">
        <v>89</v>
      </c>
      <c r="D103" s="348"/>
      <c r="E103" s="345" t="s">
        <v>237</v>
      </c>
      <c r="F103" s="346"/>
      <c r="G103" s="273"/>
      <c r="H103" s="269"/>
    </row>
    <row r="104" spans="2:8" ht="59.25" customHeight="1" x14ac:dyDescent="0.25">
      <c r="B104" s="285">
        <v>5</v>
      </c>
      <c r="C104" s="347" t="s">
        <v>90</v>
      </c>
      <c r="D104" s="348"/>
      <c r="E104" s="345" t="s">
        <v>239</v>
      </c>
      <c r="F104" s="346"/>
      <c r="G104" s="273"/>
      <c r="H104" s="269"/>
    </row>
    <row r="105" spans="2:8" ht="59.25" customHeight="1" x14ac:dyDescent="0.25">
      <c r="B105" s="285">
        <v>5</v>
      </c>
      <c r="C105" s="347" t="s">
        <v>113</v>
      </c>
      <c r="D105" s="348"/>
      <c r="E105" s="345" t="s">
        <v>239</v>
      </c>
      <c r="F105" s="346"/>
      <c r="G105" s="273"/>
      <c r="H105" s="269"/>
    </row>
    <row r="106" spans="2:8" ht="47.45" customHeight="1" x14ac:dyDescent="0.25">
      <c r="B106" s="285">
        <v>5</v>
      </c>
      <c r="C106" s="347" t="s">
        <v>91</v>
      </c>
      <c r="D106" s="348"/>
      <c r="E106" s="345" t="s">
        <v>240</v>
      </c>
      <c r="F106" s="346"/>
      <c r="G106" s="273"/>
      <c r="H106" s="269"/>
    </row>
    <row r="107" spans="2:8" ht="45.6" customHeight="1" x14ac:dyDescent="0.25">
      <c r="B107" s="285">
        <v>5</v>
      </c>
      <c r="C107" s="347" t="s">
        <v>92</v>
      </c>
      <c r="D107" s="348"/>
      <c r="E107" s="345" t="s">
        <v>238</v>
      </c>
      <c r="F107" s="346"/>
      <c r="G107" s="273"/>
      <c r="H107" s="269"/>
    </row>
    <row r="108" spans="2:8" ht="32.450000000000003" customHeight="1" x14ac:dyDescent="0.25">
      <c r="B108" s="285">
        <v>5</v>
      </c>
      <c r="C108" s="347" t="s">
        <v>108</v>
      </c>
      <c r="D108" s="348"/>
      <c r="E108" s="345" t="s">
        <v>243</v>
      </c>
      <c r="F108" s="346"/>
      <c r="G108" s="273"/>
      <c r="H108" s="269"/>
    </row>
    <row r="109" spans="2:8" ht="33.6" customHeight="1" x14ac:dyDescent="0.25">
      <c r="B109" s="285">
        <v>5</v>
      </c>
      <c r="C109" s="347" t="s">
        <v>112</v>
      </c>
      <c r="D109" s="348"/>
      <c r="E109" s="345" t="s">
        <v>241</v>
      </c>
      <c r="F109" s="346"/>
      <c r="G109" s="273"/>
      <c r="H109" s="269"/>
    </row>
    <row r="110" spans="2:8" ht="33.6" customHeight="1" x14ac:dyDescent="0.25">
      <c r="B110" s="285">
        <v>5</v>
      </c>
      <c r="C110" s="347" t="s">
        <v>116</v>
      </c>
      <c r="D110" s="348"/>
      <c r="E110" s="345" t="s">
        <v>242</v>
      </c>
      <c r="F110" s="346"/>
      <c r="G110" s="273"/>
      <c r="H110" s="269"/>
    </row>
    <row r="111" spans="2:8" x14ac:dyDescent="0.25">
      <c r="B111" s="285">
        <v>5</v>
      </c>
      <c r="C111" s="347" t="s">
        <v>10</v>
      </c>
      <c r="D111" s="348"/>
      <c r="E111" s="345" t="s">
        <v>198</v>
      </c>
      <c r="F111" s="346"/>
      <c r="G111" s="273"/>
      <c r="H111" s="269"/>
    </row>
    <row r="112" spans="2:8" ht="24.95" customHeight="1" x14ac:dyDescent="0.25">
      <c r="B112" s="285">
        <v>8</v>
      </c>
      <c r="C112" s="347" t="s">
        <v>123</v>
      </c>
      <c r="D112" s="348"/>
      <c r="E112" s="345" t="s">
        <v>244</v>
      </c>
      <c r="F112" s="346"/>
      <c r="G112" s="273"/>
      <c r="H112" s="269"/>
    </row>
    <row r="113" spans="2:8" ht="46.5" customHeight="1" x14ac:dyDescent="0.25">
      <c r="B113" s="285">
        <v>8</v>
      </c>
      <c r="C113" s="347" t="s">
        <v>124</v>
      </c>
      <c r="D113" s="348"/>
      <c r="E113" s="345" t="s">
        <v>245</v>
      </c>
      <c r="F113" s="346"/>
      <c r="G113" s="273"/>
      <c r="H113" s="269"/>
    </row>
    <row r="114" spans="2:8" ht="46.5" customHeight="1" x14ac:dyDescent="0.25">
      <c r="B114" s="285">
        <v>8</v>
      </c>
      <c r="C114" s="347" t="s">
        <v>173</v>
      </c>
      <c r="D114" s="348"/>
      <c r="E114" s="345" t="s">
        <v>246</v>
      </c>
      <c r="F114" s="346"/>
      <c r="G114" s="273"/>
      <c r="H114" s="269"/>
    </row>
    <row r="115" spans="2:8" s="202" customFormat="1" ht="82.5" customHeight="1" x14ac:dyDescent="0.25">
      <c r="B115" s="284">
        <v>8</v>
      </c>
      <c r="C115" s="347" t="s">
        <v>247</v>
      </c>
      <c r="D115" s="348"/>
      <c r="E115" s="345" t="s">
        <v>187</v>
      </c>
      <c r="F115" s="346"/>
      <c r="G115" s="281"/>
      <c r="H115" s="205"/>
    </row>
    <row r="116" spans="2:8" s="202" customFormat="1" ht="33.950000000000003" customHeight="1" x14ac:dyDescent="0.25">
      <c r="B116" s="284">
        <v>8</v>
      </c>
      <c r="C116" s="347" t="s">
        <v>146</v>
      </c>
      <c r="D116" s="348"/>
      <c r="E116" s="345" t="s">
        <v>249</v>
      </c>
      <c r="F116" s="346"/>
      <c r="G116" s="281"/>
      <c r="H116" s="205"/>
    </row>
    <row r="117" spans="2:8" s="202" customFormat="1" ht="33.950000000000003" customHeight="1" x14ac:dyDescent="0.25">
      <c r="B117" s="284">
        <v>8</v>
      </c>
      <c r="C117" s="347" t="s">
        <v>250</v>
      </c>
      <c r="D117" s="348"/>
      <c r="E117" s="345" t="s">
        <v>251</v>
      </c>
      <c r="F117" s="346"/>
      <c r="G117" s="281"/>
      <c r="H117" s="205"/>
    </row>
    <row r="118" spans="2:8" s="202" customFormat="1" ht="33.950000000000003" customHeight="1" x14ac:dyDescent="0.25">
      <c r="B118" s="284">
        <v>8</v>
      </c>
      <c r="C118" s="347" t="s">
        <v>252</v>
      </c>
      <c r="D118" s="348"/>
      <c r="E118" s="345" t="s">
        <v>253</v>
      </c>
      <c r="F118" s="346"/>
      <c r="G118" s="281"/>
      <c r="H118" s="205"/>
    </row>
    <row r="119" spans="2:8" s="202" customFormat="1" ht="46.5" customHeight="1" x14ac:dyDescent="0.25">
      <c r="B119" s="284">
        <v>8</v>
      </c>
      <c r="C119" s="347" t="s">
        <v>131</v>
      </c>
      <c r="D119" s="348"/>
      <c r="E119" s="345" t="s">
        <v>248</v>
      </c>
      <c r="F119" s="346"/>
      <c r="G119" s="281"/>
      <c r="H119" s="205"/>
    </row>
    <row r="120" spans="2:8" ht="6.75" customHeight="1" thickBot="1" x14ac:dyDescent="0.3">
      <c r="B120" s="268"/>
      <c r="C120" s="349"/>
      <c r="D120" s="350"/>
      <c r="E120" s="351"/>
      <c r="F120" s="352"/>
      <c r="G120" s="273"/>
      <c r="H120" s="269"/>
    </row>
    <row r="121" spans="2:8" ht="15.75" thickTop="1" x14ac:dyDescent="0.25">
      <c r="B121" s="268"/>
      <c r="C121" s="282"/>
      <c r="D121" s="282"/>
      <c r="E121" s="283"/>
      <c r="F121" s="283"/>
      <c r="G121" s="273"/>
      <c r="H121" s="269"/>
    </row>
    <row r="122" spans="2:8" ht="15.75" thickBot="1" x14ac:dyDescent="0.3">
      <c r="B122" s="270"/>
      <c r="C122" s="271"/>
      <c r="D122" s="271"/>
      <c r="E122" s="271"/>
      <c r="F122" s="271"/>
      <c r="G122" s="271"/>
      <c r="H122" s="272"/>
    </row>
  </sheetData>
  <sheetProtection formatCells="0" formatColumns="0" formatRows="0"/>
  <autoFilter ref="B85:H119" xr:uid="{00000000-0009-0000-0000-000000000000}">
    <filterColumn colId="1" showButton="0"/>
    <filterColumn colId="3" showButton="0"/>
  </autoFilter>
  <mergeCells count="168">
    <mergeCell ref="C113:D113"/>
    <mergeCell ref="E113:F113"/>
    <mergeCell ref="C112:D112"/>
    <mergeCell ref="E112:F112"/>
    <mergeCell ref="C71:D71"/>
    <mergeCell ref="E71:F71"/>
    <mergeCell ref="C72:D72"/>
    <mergeCell ref="E72:F72"/>
    <mergeCell ref="C73:D73"/>
    <mergeCell ref="E73:F73"/>
    <mergeCell ref="B79:H79"/>
    <mergeCell ref="C93:D93"/>
    <mergeCell ref="E110:F110"/>
    <mergeCell ref="C106:D106"/>
    <mergeCell ref="E106:F106"/>
    <mergeCell ref="C107:D107"/>
    <mergeCell ref="E107:F107"/>
    <mergeCell ref="C108:D108"/>
    <mergeCell ref="E108:F108"/>
    <mergeCell ref="C65:D65"/>
    <mergeCell ref="E65:F65"/>
    <mergeCell ref="C66:D66"/>
    <mergeCell ref="E66:F66"/>
    <mergeCell ref="C67:D67"/>
    <mergeCell ref="E67:F67"/>
    <mergeCell ref="C68:D68"/>
    <mergeCell ref="E68:F68"/>
    <mergeCell ref="C69:D69"/>
    <mergeCell ref="E69:F69"/>
    <mergeCell ref="C70:D70"/>
    <mergeCell ref="E70:F70"/>
    <mergeCell ref="E93:F93"/>
    <mergeCell ref="C94:D94"/>
    <mergeCell ref="E94:F94"/>
    <mergeCell ref="C90:D90"/>
    <mergeCell ref="E90:F90"/>
    <mergeCell ref="C91:D91"/>
    <mergeCell ref="E91:F91"/>
    <mergeCell ref="C92:D92"/>
    <mergeCell ref="E92:F92"/>
    <mergeCell ref="C89:D89"/>
    <mergeCell ref="E89:F89"/>
    <mergeCell ref="C50:D50"/>
    <mergeCell ref="E50:F50"/>
    <mergeCell ref="C51:D51"/>
    <mergeCell ref="E51:F51"/>
    <mergeCell ref="C52:D52"/>
    <mergeCell ref="E52:F52"/>
    <mergeCell ref="C56:D56"/>
    <mergeCell ref="E56:F56"/>
    <mergeCell ref="C57:D57"/>
    <mergeCell ref="E57:F57"/>
    <mergeCell ref="C53:D53"/>
    <mergeCell ref="E53:F53"/>
    <mergeCell ref="C54:D54"/>
    <mergeCell ref="E54:F54"/>
    <mergeCell ref="E86:F86"/>
    <mergeCell ref="C87:D87"/>
    <mergeCell ref="E87:F87"/>
    <mergeCell ref="C86:D86"/>
    <mergeCell ref="C39:D39"/>
    <mergeCell ref="E39:F39"/>
    <mergeCell ref="B43:H43"/>
    <mergeCell ref="C99:D99"/>
    <mergeCell ref="E99:F99"/>
    <mergeCell ref="C49:D49"/>
    <mergeCell ref="E49:F49"/>
    <mergeCell ref="C98:D98"/>
    <mergeCell ref="E98:F98"/>
    <mergeCell ref="C40:D40"/>
    <mergeCell ref="E40:F40"/>
    <mergeCell ref="C41:D41"/>
    <mergeCell ref="E41:F41"/>
    <mergeCell ref="C55:D55"/>
    <mergeCell ref="E55:F55"/>
    <mergeCell ref="E96:F96"/>
    <mergeCell ref="C88:D88"/>
    <mergeCell ref="E88:F88"/>
    <mergeCell ref="B75:H75"/>
    <mergeCell ref="B77:H77"/>
    <mergeCell ref="C47:D47"/>
    <mergeCell ref="E47:F47"/>
    <mergeCell ref="C48:D48"/>
    <mergeCell ref="E48:F48"/>
    <mergeCell ref="C114:D114"/>
    <mergeCell ref="E114:F114"/>
    <mergeCell ref="C102:D102"/>
    <mergeCell ref="E102:F102"/>
    <mergeCell ref="C104:D104"/>
    <mergeCell ref="E104:F104"/>
    <mergeCell ref="C105:D105"/>
    <mergeCell ref="E105:F105"/>
    <mergeCell ref="C95:D95"/>
    <mergeCell ref="E95:F95"/>
    <mergeCell ref="C97:D97"/>
    <mergeCell ref="E97:F97"/>
    <mergeCell ref="C96:D96"/>
    <mergeCell ref="C101:D101"/>
    <mergeCell ref="E101:F101"/>
    <mergeCell ref="C100:D100"/>
    <mergeCell ref="E100:F100"/>
    <mergeCell ref="C111:D111"/>
    <mergeCell ref="E111:F111"/>
    <mergeCell ref="C103:D103"/>
    <mergeCell ref="E103:F103"/>
    <mergeCell ref="C109:D109"/>
    <mergeCell ref="E109:F109"/>
    <mergeCell ref="C110:D110"/>
    <mergeCell ref="C21:D21"/>
    <mergeCell ref="E21:F21"/>
    <mergeCell ref="C22:D22"/>
    <mergeCell ref="E22:F22"/>
    <mergeCell ref="C23:D23"/>
    <mergeCell ref="E23:F23"/>
    <mergeCell ref="B59:H59"/>
    <mergeCell ref="B61:H61"/>
    <mergeCell ref="B63:H63"/>
    <mergeCell ref="C24:D24"/>
    <mergeCell ref="E24:F24"/>
    <mergeCell ref="E30:F30"/>
    <mergeCell ref="C29:D29"/>
    <mergeCell ref="E29:F29"/>
    <mergeCell ref="C28:D28"/>
    <mergeCell ref="E28:F28"/>
    <mergeCell ref="C27:D27"/>
    <mergeCell ref="E27:F27"/>
    <mergeCell ref="C26:D26"/>
    <mergeCell ref="E26:F26"/>
    <mergeCell ref="C37:D37"/>
    <mergeCell ref="E37:F37"/>
    <mergeCell ref="C38:D38"/>
    <mergeCell ref="E38:F38"/>
    <mergeCell ref="C119:D119"/>
    <mergeCell ref="E119:F119"/>
    <mergeCell ref="C120:D120"/>
    <mergeCell ref="E120:F120"/>
    <mergeCell ref="C118:D118"/>
    <mergeCell ref="E118:F118"/>
    <mergeCell ref="C117:D117"/>
    <mergeCell ref="E117:F117"/>
    <mergeCell ref="C115:D115"/>
    <mergeCell ref="E115:F115"/>
    <mergeCell ref="C116:D116"/>
    <mergeCell ref="E116:F116"/>
    <mergeCell ref="B2:H2"/>
    <mergeCell ref="B4:H5"/>
    <mergeCell ref="B6:H6"/>
    <mergeCell ref="B7:H7"/>
    <mergeCell ref="C85:D85"/>
    <mergeCell ref="E85:F85"/>
    <mergeCell ref="B9:H9"/>
    <mergeCell ref="B11:H11"/>
    <mergeCell ref="B45:H45"/>
    <mergeCell ref="B15:H15"/>
    <mergeCell ref="B17:H17"/>
    <mergeCell ref="B13:H13"/>
    <mergeCell ref="B19:H19"/>
    <mergeCell ref="B14:H14"/>
    <mergeCell ref="B35:H35"/>
    <mergeCell ref="C25:D25"/>
    <mergeCell ref="E25:F25"/>
    <mergeCell ref="C31:D31"/>
    <mergeCell ref="E31:F31"/>
    <mergeCell ref="C32:D32"/>
    <mergeCell ref="E32:F32"/>
    <mergeCell ref="C33:D33"/>
    <mergeCell ref="E33:F33"/>
    <mergeCell ref="C30:D3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1"/>
  <sheetViews>
    <sheetView showGridLines="0" zoomScale="85" zoomScaleNormal="85" workbookViewId="0">
      <selection activeCell="A10" sqref="A10:K10"/>
    </sheetView>
  </sheetViews>
  <sheetFormatPr baseColWidth="10" defaultColWidth="10.85546875" defaultRowHeight="15" x14ac:dyDescent="0.25"/>
  <cols>
    <col min="1" max="1" width="26.42578125" customWidth="1"/>
    <col min="2" max="2" width="29.42578125" customWidth="1"/>
    <col min="4" max="4" width="27.42578125" customWidth="1"/>
    <col min="6" max="6" width="14.42578125" customWidth="1"/>
  </cols>
  <sheetData>
    <row r="1" spans="1:11" s="9" customFormat="1" ht="37.5" customHeight="1" x14ac:dyDescent="0.2">
      <c r="A1" s="461"/>
      <c r="B1" s="471">
        <f>+'2 CONTEXTO E IDENTIFICACIÓN'!C1</f>
        <v>0</v>
      </c>
      <c r="C1" s="50">
        <f>+'2 CONTEXTO E IDENTIFICACIÓN'!D1</f>
        <v>0</v>
      </c>
      <c r="D1" s="50">
        <f>+'2 CONTEXTO E IDENTIFICACIÓN'!E1</f>
        <v>0</v>
      </c>
      <c r="F1" s="227">
        <f>+'2 CONTEXTO E IDENTIFICACIÓN'!$G$4</f>
        <v>0</v>
      </c>
      <c r="G1" s="237" t="str">
        <f>+IF('2 CONTEXTO E IDENTIFICACIÓN'!$H$4="","",'2 CONTEXTO E IDENTIFICACIÓN'!$H$4)</f>
        <v/>
      </c>
      <c r="H1" s="20"/>
      <c r="I1" s="20"/>
    </row>
    <row r="2" spans="1:11" s="9" customFormat="1" ht="37.5" customHeight="1" x14ac:dyDescent="0.2">
      <c r="A2" s="461"/>
      <c r="B2" s="472"/>
      <c r="C2" s="50" t="str">
        <f>+'2 CONTEXTO E IDENTIFICACIÓN'!D2</f>
        <v xml:space="preserve">
GESTION DE PLANEACION DE LA CALIDAD Y DESARROLLO ESTRATEGICO
SUBPROCESO PLANEACIÓN 
MAPA DE RIESGOS INSTITUCIONAL</v>
      </c>
      <c r="D2" s="50">
        <f>+'2 CONTEXTO E IDENTIFICACIÓN'!E2</f>
        <v>0</v>
      </c>
      <c r="F2" s="230">
        <f>+'2 CONTEXTO E IDENTIFICACIÓN'!$E$5</f>
        <v>0</v>
      </c>
      <c r="G2" s="228" t="str">
        <f>+IF('2 CONTEXTO E IDENTIFICACIÓN'!$F$5="","",'2 CONTEXTO E IDENTIFICACIÓN'!$F$5)</f>
        <v/>
      </c>
      <c r="H2" s="229" t="s">
        <v>110</v>
      </c>
      <c r="I2" s="226" t="str">
        <f>+IF('2 CONTEXTO E IDENTIFICACIÓN'!$H$5="","",'2 CONTEXTO E IDENTIFICACIÓN'!$H$5)</f>
        <v/>
      </c>
    </row>
    <row r="3" spans="1:11" s="9" customFormat="1" ht="8.25" customHeight="1" x14ac:dyDescent="0.2">
      <c r="A3" s="22"/>
      <c r="B3" s="22"/>
      <c r="C3" s="22"/>
      <c r="D3" s="52"/>
      <c r="F3" s="54"/>
    </row>
    <row r="4" spans="1:11" s="10" customFormat="1" ht="14.45" customHeight="1" x14ac:dyDescent="0.25">
      <c r="A4" s="27" t="s">
        <v>154</v>
      </c>
      <c r="B4" s="459" t="str">
        <f>+IF('2 CONTEXTO E IDENTIFICACIÓN'!$C$4="","",'2 CONTEXTO E IDENTIFICACIÓN'!$C$4)</f>
        <v/>
      </c>
      <c r="C4" s="459"/>
      <c r="D4" s="459"/>
      <c r="E4" s="136"/>
      <c r="F4" s="137"/>
    </row>
    <row r="5" spans="1:11" ht="15.75" thickBot="1" x14ac:dyDescent="0.3">
      <c r="A5" s="27" t="s">
        <v>153</v>
      </c>
      <c r="B5" s="459" t="str">
        <f>+IF('2 CONTEXTO E IDENTIFICACIÓN'!$E$4="","",'2 CONTEXTO E IDENTIFICACIÓN'!$E$4)</f>
        <v/>
      </c>
      <c r="C5" s="460"/>
      <c r="D5" s="460"/>
    </row>
    <row r="6" spans="1:11" ht="15.75" thickBot="1" x14ac:dyDescent="0.3">
      <c r="A6" s="456" t="s">
        <v>45</v>
      </c>
      <c r="B6" s="457"/>
      <c r="C6" s="457"/>
      <c r="D6" s="457"/>
      <c r="E6" s="457"/>
      <c r="F6" s="457"/>
      <c r="G6" s="457"/>
      <c r="H6" s="457"/>
      <c r="I6" s="457"/>
      <c r="J6" s="457"/>
      <c r="K6" s="458"/>
    </row>
    <row r="7" spans="1:11" ht="6" customHeight="1" thickBot="1" x14ac:dyDescent="0.3">
      <c r="A7" s="456"/>
      <c r="B7" s="457"/>
      <c r="C7" s="457"/>
      <c r="D7" s="457"/>
      <c r="E7" s="457"/>
      <c r="F7" s="457"/>
      <c r="G7" s="457"/>
      <c r="H7" s="457"/>
      <c r="I7" s="457"/>
      <c r="J7" s="457"/>
      <c r="K7" s="458"/>
    </row>
    <row r="8" spans="1:11" ht="34.5" customHeight="1" x14ac:dyDescent="0.25">
      <c r="A8" s="462" t="s">
        <v>46</v>
      </c>
      <c r="B8" s="463"/>
      <c r="C8" s="463"/>
      <c r="D8" s="463"/>
      <c r="E8" s="463"/>
      <c r="F8" s="463"/>
      <c r="G8" s="463"/>
      <c r="H8" s="463"/>
      <c r="I8" s="463"/>
      <c r="J8" s="463"/>
      <c r="K8" s="464"/>
    </row>
    <row r="9" spans="1:11" ht="18.75" customHeight="1" x14ac:dyDescent="0.25">
      <c r="A9" s="468" t="s">
        <v>23</v>
      </c>
      <c r="B9" s="469"/>
      <c r="C9" s="469"/>
      <c r="D9" s="469"/>
      <c r="E9" s="469"/>
      <c r="F9" s="469"/>
      <c r="G9" s="469"/>
      <c r="H9" s="469"/>
      <c r="I9" s="469"/>
      <c r="J9" s="469"/>
      <c r="K9" s="470"/>
    </row>
    <row r="10" spans="1:11" ht="34.5" customHeight="1" x14ac:dyDescent="0.25">
      <c r="A10" s="465" t="s">
        <v>24</v>
      </c>
      <c r="B10" s="466"/>
      <c r="C10" s="466"/>
      <c r="D10" s="466"/>
      <c r="E10" s="466"/>
      <c r="F10" s="466"/>
      <c r="G10" s="466"/>
      <c r="H10" s="466"/>
      <c r="I10" s="466"/>
      <c r="J10" s="466"/>
      <c r="K10" s="467"/>
    </row>
    <row r="11" spans="1:11" ht="50.25" customHeight="1" thickBot="1" x14ac:dyDescent="0.3">
      <c r="A11" s="453" t="s">
        <v>118</v>
      </c>
      <c r="B11" s="454"/>
      <c r="C11" s="454"/>
      <c r="D11" s="454"/>
      <c r="E11" s="454"/>
      <c r="F11" s="454"/>
      <c r="G11" s="454"/>
      <c r="H11" s="454"/>
      <c r="I11" s="454"/>
      <c r="J11" s="454"/>
      <c r="K11" s="455"/>
    </row>
    <row r="12" spans="1:11" x14ac:dyDescent="0.25">
      <c r="A12" s="138"/>
      <c r="B12" s="138"/>
      <c r="C12" s="138"/>
      <c r="D12" s="138"/>
      <c r="E12" s="138"/>
      <c r="F12" s="138"/>
      <c r="G12" s="138"/>
      <c r="H12" s="138"/>
      <c r="I12" s="138"/>
      <c r="J12" s="138"/>
      <c r="K12" s="138"/>
    </row>
    <row r="13" spans="1:11" s="140" customFormat="1" ht="38.25" x14ac:dyDescent="0.25">
      <c r="A13" s="139"/>
      <c r="B13" s="450" t="s">
        <v>30</v>
      </c>
      <c r="C13" s="451"/>
      <c r="D13" s="452" t="s">
        <v>31</v>
      </c>
      <c r="E13" s="452"/>
      <c r="G13" s="90" t="s">
        <v>87</v>
      </c>
    </row>
    <row r="14" spans="1:11" x14ac:dyDescent="0.25">
      <c r="A14" s="141" t="s">
        <v>25</v>
      </c>
      <c r="B14" s="142">
        <f>+COUNTIF('8 MAPA RIESGOS'!$G$9:$G$28,G14)</f>
        <v>3</v>
      </c>
      <c r="C14" s="143">
        <f>+B14/$B$18</f>
        <v>0.23076923076923078</v>
      </c>
      <c r="D14" s="142">
        <f>+COUNTIF('8 MAPA RIESGOS'!$L$9:$L$28,G14)</f>
        <v>3</v>
      </c>
      <c r="E14" s="143">
        <f>+D14/$D$18</f>
        <v>0.23076923076923078</v>
      </c>
      <c r="G14" s="120" t="s">
        <v>83</v>
      </c>
    </row>
    <row r="15" spans="1:11" x14ac:dyDescent="0.25">
      <c r="A15" s="141" t="s">
        <v>26</v>
      </c>
      <c r="B15" s="142">
        <f>+COUNTIF('8 MAPA RIESGOS'!$G$9:$G$28,G15)</f>
        <v>8</v>
      </c>
      <c r="C15" s="143">
        <f t="shared" ref="C15:C18" si="0">+B15/$B$18</f>
        <v>0.61538461538461542</v>
      </c>
      <c r="D15" s="142">
        <f>+COUNTIF('8 MAPA RIESGOS'!$L$9:$L$28,G15)</f>
        <v>8</v>
      </c>
      <c r="E15" s="143">
        <f t="shared" ref="E15:E18" si="1">+D15/$D$18</f>
        <v>0.61538461538461542</v>
      </c>
      <c r="G15" s="103" t="s">
        <v>84</v>
      </c>
    </row>
    <row r="16" spans="1:11" x14ac:dyDescent="0.25">
      <c r="A16" s="141" t="s">
        <v>27</v>
      </c>
      <c r="B16" s="142">
        <f>+COUNTIF('8 MAPA RIESGOS'!$G$9:$G$28,G16)</f>
        <v>1</v>
      </c>
      <c r="C16" s="143">
        <f t="shared" si="0"/>
        <v>7.6923076923076927E-2</v>
      </c>
      <c r="D16" s="142">
        <f>+COUNTIF('8 MAPA RIESGOS'!$L$9:$L$28,G16)</f>
        <v>1</v>
      </c>
      <c r="E16" s="143">
        <f t="shared" si="1"/>
        <v>7.6923076923076927E-2</v>
      </c>
      <c r="G16" s="107" t="s">
        <v>5</v>
      </c>
    </row>
    <row r="17" spans="1:7" x14ac:dyDescent="0.25">
      <c r="A17" s="141" t="s">
        <v>28</v>
      </c>
      <c r="B17" s="142">
        <f>+COUNTIF('8 MAPA RIESGOS'!$G$9:$G$28,G17)</f>
        <v>1</v>
      </c>
      <c r="C17" s="143">
        <f t="shared" si="0"/>
        <v>7.6923076923076927E-2</v>
      </c>
      <c r="D17" s="142">
        <f>+COUNTIF('8 MAPA RIESGOS'!$L$9:$L$28,G17)</f>
        <v>1</v>
      </c>
      <c r="E17" s="143">
        <f t="shared" si="1"/>
        <v>7.6923076923076927E-2</v>
      </c>
      <c r="G17" s="111" t="s">
        <v>85</v>
      </c>
    </row>
    <row r="18" spans="1:7" x14ac:dyDescent="0.25">
      <c r="A18" s="141" t="s">
        <v>29</v>
      </c>
      <c r="B18" s="142">
        <f>+SUM(B14:B17)</f>
        <v>13</v>
      </c>
      <c r="C18" s="143">
        <f t="shared" si="0"/>
        <v>1</v>
      </c>
      <c r="D18" s="142">
        <f>+SUM(D14:D17)</f>
        <v>13</v>
      </c>
      <c r="E18" s="143">
        <f t="shared" si="1"/>
        <v>1</v>
      </c>
    </row>
    <row r="20" spans="1:7" s="144" customFormat="1" x14ac:dyDescent="0.25">
      <c r="B20" s="145" t="s">
        <v>30</v>
      </c>
      <c r="D20" s="145" t="s">
        <v>31</v>
      </c>
    </row>
    <row r="21" spans="1:7" s="144" customFormat="1" ht="41.45" customHeight="1" x14ac:dyDescent="0.25">
      <c r="B21" s="146" t="str">
        <f>+IF((B14/B18)&gt;=0.2,G14,+IF(((B14/B18)+(B15/B18))&gt;=0.3,G15,+IF(((B14/B18)+(B15/B18)+(B16/B18))&gt;=0.4,G16,+IF((B14/B18)+(B15/B18)+(B16/B18)+(B17/B18)&gt;=0.5,G17,""))))</f>
        <v>Extremo</v>
      </c>
      <c r="D21" s="146" t="str">
        <f>+IF((D14/D18)&gt;=0.2,G14,+IF(((D14/D18)+(D15/D18))&gt;=0.3,G15,+IF(((D14/D18)+(D15/D18)+(D16/D18))&gt;=0.4,G16,+IF((D14/D18)+(D15/D18)+(D16/D18)+(D17/D18)&gt;=0.5,G17,""))))</f>
        <v>Extremo</v>
      </c>
    </row>
  </sheetData>
  <sheetProtection sheet="1" formatCells="0" formatColumns="0" formatRows="0"/>
  <mergeCells count="12">
    <mergeCell ref="A1:A2"/>
    <mergeCell ref="A7:K7"/>
    <mergeCell ref="A8:K8"/>
    <mergeCell ref="A10:K10"/>
    <mergeCell ref="A9:K9"/>
    <mergeCell ref="B1:B2"/>
    <mergeCell ref="B13:C13"/>
    <mergeCell ref="D13:E13"/>
    <mergeCell ref="A11:K11"/>
    <mergeCell ref="A6:K6"/>
    <mergeCell ref="B4:D4"/>
    <mergeCell ref="B5:D5"/>
  </mergeCells>
  <conditionalFormatting sqref="B21:D21">
    <cfRule type="containsText" dxfId="3" priority="1" operator="containsText" text="Bajo">
      <formula>NOT(ISERROR(SEARCH("Bajo",B21)))</formula>
    </cfRule>
    <cfRule type="containsText" dxfId="2" priority="2" operator="containsText" text="Moderado">
      <formula>NOT(ISERROR(SEARCH("Moderado",B21)))</formula>
    </cfRule>
    <cfRule type="containsText" dxfId="1" priority="3" operator="containsText" text="Alto">
      <formula>NOT(ISERROR(SEARCH("Alto",B21)))</formula>
    </cfRule>
    <cfRule type="containsText" dxfId="0" priority="4" operator="containsText" text="Extremo">
      <formula>NOT(ISERROR(SEARCH("Extremo",B21)))</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5"/>
  <dimension ref="A1:D23"/>
  <sheetViews>
    <sheetView view="pageBreakPreview" zoomScale="110" zoomScaleNormal="100" zoomScaleSheetLayoutView="110" workbookViewId="0">
      <selection activeCell="K12" sqref="K12"/>
    </sheetView>
  </sheetViews>
  <sheetFormatPr baseColWidth="10" defaultRowHeight="15" x14ac:dyDescent="0.25"/>
  <cols>
    <col min="1" max="1" width="17.42578125" style="298" customWidth="1"/>
    <col min="2" max="2" width="23.42578125" customWidth="1"/>
    <col min="3" max="3" width="12.42578125" customWidth="1"/>
    <col min="4" max="4" width="16.42578125" customWidth="1"/>
    <col min="257" max="257" width="17.7109375" customWidth="1"/>
    <col min="258" max="258" width="23.42578125" customWidth="1"/>
    <col min="260" max="260" width="12.7109375" customWidth="1"/>
    <col min="513" max="513" width="17.7109375" customWidth="1"/>
    <col min="514" max="514" width="23.42578125" customWidth="1"/>
    <col min="516" max="516" width="12.7109375" customWidth="1"/>
    <col min="769" max="769" width="17.7109375" customWidth="1"/>
    <col min="770" max="770" width="23.42578125" customWidth="1"/>
    <col min="772" max="772" width="12.7109375" customWidth="1"/>
    <col min="1025" max="1025" width="17.7109375" customWidth="1"/>
    <col min="1026" max="1026" width="23.42578125" customWidth="1"/>
    <col min="1028" max="1028" width="12.7109375" customWidth="1"/>
    <col min="1281" max="1281" width="17.7109375" customWidth="1"/>
    <col min="1282" max="1282" width="23.42578125" customWidth="1"/>
    <col min="1284" max="1284" width="12.7109375" customWidth="1"/>
    <col min="1537" max="1537" width="17.7109375" customWidth="1"/>
    <col min="1538" max="1538" width="23.42578125" customWidth="1"/>
    <col min="1540" max="1540" width="12.7109375" customWidth="1"/>
    <col min="1793" max="1793" width="17.7109375" customWidth="1"/>
    <col min="1794" max="1794" width="23.42578125" customWidth="1"/>
    <col min="1796" max="1796" width="12.7109375" customWidth="1"/>
    <col min="2049" max="2049" width="17.7109375" customWidth="1"/>
    <col min="2050" max="2050" width="23.42578125" customWidth="1"/>
    <col min="2052" max="2052" width="12.7109375" customWidth="1"/>
    <col min="2305" max="2305" width="17.7109375" customWidth="1"/>
    <col min="2306" max="2306" width="23.42578125" customWidth="1"/>
    <col min="2308" max="2308" width="12.7109375" customWidth="1"/>
    <col min="2561" max="2561" width="17.7109375" customWidth="1"/>
    <col min="2562" max="2562" width="23.42578125" customWidth="1"/>
    <col min="2564" max="2564" width="12.7109375" customWidth="1"/>
    <col min="2817" max="2817" width="17.7109375" customWidth="1"/>
    <col min="2818" max="2818" width="23.42578125" customWidth="1"/>
    <col min="2820" max="2820" width="12.7109375" customWidth="1"/>
    <col min="3073" max="3073" width="17.7109375" customWidth="1"/>
    <col min="3074" max="3074" width="23.42578125" customWidth="1"/>
    <col min="3076" max="3076" width="12.7109375" customWidth="1"/>
    <col min="3329" max="3329" width="17.7109375" customWidth="1"/>
    <col min="3330" max="3330" width="23.42578125" customWidth="1"/>
    <col min="3332" max="3332" width="12.7109375" customWidth="1"/>
    <col min="3585" max="3585" width="17.7109375" customWidth="1"/>
    <col min="3586" max="3586" width="23.42578125" customWidth="1"/>
    <col min="3588" max="3588" width="12.7109375" customWidth="1"/>
    <col min="3841" max="3841" width="17.7109375" customWidth="1"/>
    <col min="3842" max="3842" width="23.42578125" customWidth="1"/>
    <col min="3844" max="3844" width="12.7109375" customWidth="1"/>
    <col min="4097" max="4097" width="17.7109375" customWidth="1"/>
    <col min="4098" max="4098" width="23.42578125" customWidth="1"/>
    <col min="4100" max="4100" width="12.7109375" customWidth="1"/>
    <col min="4353" max="4353" width="17.7109375" customWidth="1"/>
    <col min="4354" max="4354" width="23.42578125" customWidth="1"/>
    <col min="4356" max="4356" width="12.7109375" customWidth="1"/>
    <col min="4609" max="4609" width="17.7109375" customWidth="1"/>
    <col min="4610" max="4610" width="23.42578125" customWidth="1"/>
    <col min="4612" max="4612" width="12.7109375" customWidth="1"/>
    <col min="4865" max="4865" width="17.7109375" customWidth="1"/>
    <col min="4866" max="4866" width="23.42578125" customWidth="1"/>
    <col min="4868" max="4868" width="12.7109375" customWidth="1"/>
    <col min="5121" max="5121" width="17.7109375" customWidth="1"/>
    <col min="5122" max="5122" width="23.42578125" customWidth="1"/>
    <col min="5124" max="5124" width="12.7109375" customWidth="1"/>
    <col min="5377" max="5377" width="17.7109375" customWidth="1"/>
    <col min="5378" max="5378" width="23.42578125" customWidth="1"/>
    <col min="5380" max="5380" width="12.7109375" customWidth="1"/>
    <col min="5633" max="5633" width="17.7109375" customWidth="1"/>
    <col min="5634" max="5634" width="23.42578125" customWidth="1"/>
    <col min="5636" max="5636" width="12.7109375" customWidth="1"/>
    <col min="5889" max="5889" width="17.7109375" customWidth="1"/>
    <col min="5890" max="5890" width="23.42578125" customWidth="1"/>
    <col min="5892" max="5892" width="12.7109375" customWidth="1"/>
    <col min="6145" max="6145" width="17.7109375" customWidth="1"/>
    <col min="6146" max="6146" width="23.42578125" customWidth="1"/>
    <col min="6148" max="6148" width="12.7109375" customWidth="1"/>
    <col min="6401" max="6401" width="17.7109375" customWidth="1"/>
    <col min="6402" max="6402" width="23.42578125" customWidth="1"/>
    <col min="6404" max="6404" width="12.7109375" customWidth="1"/>
    <col min="6657" max="6657" width="17.7109375" customWidth="1"/>
    <col min="6658" max="6658" width="23.42578125" customWidth="1"/>
    <col min="6660" max="6660" width="12.7109375" customWidth="1"/>
    <col min="6913" max="6913" width="17.7109375" customWidth="1"/>
    <col min="6914" max="6914" width="23.42578125" customWidth="1"/>
    <col min="6916" max="6916" width="12.7109375" customWidth="1"/>
    <col min="7169" max="7169" width="17.7109375" customWidth="1"/>
    <col min="7170" max="7170" width="23.42578125" customWidth="1"/>
    <col min="7172" max="7172" width="12.7109375" customWidth="1"/>
    <col min="7425" max="7425" width="17.7109375" customWidth="1"/>
    <col min="7426" max="7426" width="23.42578125" customWidth="1"/>
    <col min="7428" max="7428" width="12.7109375" customWidth="1"/>
    <col min="7681" max="7681" width="17.7109375" customWidth="1"/>
    <col min="7682" max="7682" width="23.42578125" customWidth="1"/>
    <col min="7684" max="7684" width="12.7109375" customWidth="1"/>
    <col min="7937" max="7937" width="17.7109375" customWidth="1"/>
    <col min="7938" max="7938" width="23.42578125" customWidth="1"/>
    <col min="7940" max="7940" width="12.7109375" customWidth="1"/>
    <col min="8193" max="8193" width="17.7109375" customWidth="1"/>
    <col min="8194" max="8194" width="23.42578125" customWidth="1"/>
    <col min="8196" max="8196" width="12.7109375" customWidth="1"/>
    <col min="8449" max="8449" width="17.7109375" customWidth="1"/>
    <col min="8450" max="8450" width="23.42578125" customWidth="1"/>
    <col min="8452" max="8452" width="12.7109375" customWidth="1"/>
    <col min="8705" max="8705" width="17.7109375" customWidth="1"/>
    <col min="8706" max="8706" width="23.42578125" customWidth="1"/>
    <col min="8708" max="8708" width="12.7109375" customWidth="1"/>
    <col min="8961" max="8961" width="17.7109375" customWidth="1"/>
    <col min="8962" max="8962" width="23.42578125" customWidth="1"/>
    <col min="8964" max="8964" width="12.7109375" customWidth="1"/>
    <col min="9217" max="9217" width="17.7109375" customWidth="1"/>
    <col min="9218" max="9218" width="23.42578125" customWidth="1"/>
    <col min="9220" max="9220" width="12.7109375" customWidth="1"/>
    <col min="9473" max="9473" width="17.7109375" customWidth="1"/>
    <col min="9474" max="9474" width="23.42578125" customWidth="1"/>
    <col min="9476" max="9476" width="12.7109375" customWidth="1"/>
    <col min="9729" max="9729" width="17.7109375" customWidth="1"/>
    <col min="9730" max="9730" width="23.42578125" customWidth="1"/>
    <col min="9732" max="9732" width="12.7109375" customWidth="1"/>
    <col min="9985" max="9985" width="17.7109375" customWidth="1"/>
    <col min="9986" max="9986" width="23.42578125" customWidth="1"/>
    <col min="9988" max="9988" width="12.7109375" customWidth="1"/>
    <col min="10241" max="10241" width="17.7109375" customWidth="1"/>
    <col min="10242" max="10242" width="23.42578125" customWidth="1"/>
    <col min="10244" max="10244" width="12.7109375" customWidth="1"/>
    <col min="10497" max="10497" width="17.7109375" customWidth="1"/>
    <col min="10498" max="10498" width="23.42578125" customWidth="1"/>
    <col min="10500" max="10500" width="12.7109375" customWidth="1"/>
    <col min="10753" max="10753" width="17.7109375" customWidth="1"/>
    <col min="10754" max="10754" width="23.42578125" customWidth="1"/>
    <col min="10756" max="10756" width="12.7109375" customWidth="1"/>
    <col min="11009" max="11009" width="17.7109375" customWidth="1"/>
    <col min="11010" max="11010" width="23.42578125" customWidth="1"/>
    <col min="11012" max="11012" width="12.7109375" customWidth="1"/>
    <col min="11265" max="11265" width="17.7109375" customWidth="1"/>
    <col min="11266" max="11266" width="23.42578125" customWidth="1"/>
    <col min="11268" max="11268" width="12.7109375" customWidth="1"/>
    <col min="11521" max="11521" width="17.7109375" customWidth="1"/>
    <col min="11522" max="11522" width="23.42578125" customWidth="1"/>
    <col min="11524" max="11524" width="12.7109375" customWidth="1"/>
    <col min="11777" max="11777" width="17.7109375" customWidth="1"/>
    <col min="11778" max="11778" width="23.42578125" customWidth="1"/>
    <col min="11780" max="11780" width="12.7109375" customWidth="1"/>
    <col min="12033" max="12033" width="17.7109375" customWidth="1"/>
    <col min="12034" max="12034" width="23.42578125" customWidth="1"/>
    <col min="12036" max="12036" width="12.7109375" customWidth="1"/>
    <col min="12289" max="12289" width="17.7109375" customWidth="1"/>
    <col min="12290" max="12290" width="23.42578125" customWidth="1"/>
    <col min="12292" max="12292" width="12.7109375" customWidth="1"/>
    <col min="12545" max="12545" width="17.7109375" customWidth="1"/>
    <col min="12546" max="12546" width="23.42578125" customWidth="1"/>
    <col min="12548" max="12548" width="12.7109375" customWidth="1"/>
    <col min="12801" max="12801" width="17.7109375" customWidth="1"/>
    <col min="12802" max="12802" width="23.42578125" customWidth="1"/>
    <col min="12804" max="12804" width="12.7109375" customWidth="1"/>
    <col min="13057" max="13057" width="17.7109375" customWidth="1"/>
    <col min="13058" max="13058" width="23.42578125" customWidth="1"/>
    <col min="13060" max="13060" width="12.7109375" customWidth="1"/>
    <col min="13313" max="13313" width="17.7109375" customWidth="1"/>
    <col min="13314" max="13314" width="23.42578125" customWidth="1"/>
    <col min="13316" max="13316" width="12.7109375" customWidth="1"/>
    <col min="13569" max="13569" width="17.7109375" customWidth="1"/>
    <col min="13570" max="13570" width="23.42578125" customWidth="1"/>
    <col min="13572" max="13572" width="12.7109375" customWidth="1"/>
    <col min="13825" max="13825" width="17.7109375" customWidth="1"/>
    <col min="13826" max="13826" width="23.42578125" customWidth="1"/>
    <col min="13828" max="13828" width="12.7109375" customWidth="1"/>
    <col min="14081" max="14081" width="17.7109375" customWidth="1"/>
    <col min="14082" max="14082" width="23.42578125" customWidth="1"/>
    <col min="14084" max="14084" width="12.7109375" customWidth="1"/>
    <col min="14337" max="14337" width="17.7109375" customWidth="1"/>
    <col min="14338" max="14338" width="23.42578125" customWidth="1"/>
    <col min="14340" max="14340" width="12.7109375" customWidth="1"/>
    <col min="14593" max="14593" width="17.7109375" customWidth="1"/>
    <col min="14594" max="14594" width="23.42578125" customWidth="1"/>
    <col min="14596" max="14596" width="12.7109375" customWidth="1"/>
    <col min="14849" max="14849" width="17.7109375" customWidth="1"/>
    <col min="14850" max="14850" width="23.42578125" customWidth="1"/>
    <col min="14852" max="14852" width="12.7109375" customWidth="1"/>
    <col min="15105" max="15105" width="17.7109375" customWidth="1"/>
    <col min="15106" max="15106" width="23.42578125" customWidth="1"/>
    <col min="15108" max="15108" width="12.7109375" customWidth="1"/>
    <col min="15361" max="15361" width="17.7109375" customWidth="1"/>
    <col min="15362" max="15362" width="23.42578125" customWidth="1"/>
    <col min="15364" max="15364" width="12.7109375" customWidth="1"/>
    <col min="15617" max="15617" width="17.7109375" customWidth="1"/>
    <col min="15618" max="15618" width="23.42578125" customWidth="1"/>
    <col min="15620" max="15620" width="12.7109375" customWidth="1"/>
    <col min="15873" max="15873" width="17.7109375" customWidth="1"/>
    <col min="15874" max="15874" width="23.42578125" customWidth="1"/>
    <col min="15876" max="15876" width="12.7109375" customWidth="1"/>
    <col min="16129" max="16129" width="17.7109375" customWidth="1"/>
    <col min="16130" max="16130" width="23.42578125" customWidth="1"/>
    <col min="16132" max="16132" width="12.7109375" customWidth="1"/>
  </cols>
  <sheetData>
    <row r="1" spans="1:4" ht="36.75" customHeight="1" x14ac:dyDescent="0.25">
      <c r="A1" s="473"/>
      <c r="B1" s="461">
        <f>+'2 CONTEXTO E IDENTIFICACIÓN'!C1</f>
        <v>0</v>
      </c>
      <c r="C1" s="50">
        <f>+'2 CONTEXTO E IDENTIFICACIÓN'!D1</f>
        <v>0</v>
      </c>
      <c r="D1" s="157">
        <f>+'2 CONTEXTO E IDENTIFICACIÓN'!E1</f>
        <v>0</v>
      </c>
    </row>
    <row r="2" spans="1:4" ht="36.75" customHeight="1" x14ac:dyDescent="0.25">
      <c r="A2" s="473"/>
      <c r="B2" s="461"/>
      <c r="C2" s="50" t="str">
        <f>+'2 CONTEXTO E IDENTIFICACIÓN'!D2</f>
        <v xml:space="preserve">
GESTION DE PLANEACION DE LA CALIDAD Y DESARROLLO ESTRATEGICO
SUBPROCESO PLANEACIÓN 
MAPA DE RIESGOS INSTITUCIONAL</v>
      </c>
      <c r="D2" s="157">
        <f>+'2 CONTEXTO E IDENTIFICACIÓN'!E2</f>
        <v>0</v>
      </c>
    </row>
    <row r="3" spans="1:4" s="223" customFormat="1" x14ac:dyDescent="0.25">
      <c r="A3" s="294" t="s">
        <v>11</v>
      </c>
      <c r="B3" s="475" t="s">
        <v>47</v>
      </c>
      <c r="C3" s="475"/>
      <c r="D3" s="475"/>
    </row>
    <row r="4" spans="1:4" ht="69.75" customHeight="1" x14ac:dyDescent="0.25">
      <c r="A4" s="295"/>
      <c r="B4" s="476"/>
      <c r="C4" s="476"/>
      <c r="D4" s="476"/>
    </row>
    <row r="5" spans="1:4" s="224" customFormat="1" ht="91.5" customHeight="1" x14ac:dyDescent="0.25">
      <c r="A5" s="295"/>
      <c r="B5" s="476"/>
      <c r="C5" s="476"/>
      <c r="D5" s="476"/>
    </row>
    <row r="6" spans="1:4" x14ac:dyDescent="0.25">
      <c r="A6" s="296"/>
      <c r="B6" s="474"/>
      <c r="C6" s="474"/>
      <c r="D6" s="474"/>
    </row>
    <row r="7" spans="1:4" x14ac:dyDescent="0.25">
      <c r="A7" s="296"/>
      <c r="B7" s="474"/>
      <c r="C7" s="474"/>
      <c r="D7" s="474"/>
    </row>
    <row r="8" spans="1:4" x14ac:dyDescent="0.25">
      <c r="A8" s="296"/>
      <c r="B8" s="477"/>
      <c r="C8" s="477"/>
      <c r="D8" s="477"/>
    </row>
    <row r="9" spans="1:4" x14ac:dyDescent="0.25">
      <c r="A9" s="296"/>
      <c r="B9" s="474"/>
      <c r="C9" s="474"/>
      <c r="D9" s="474"/>
    </row>
    <row r="10" spans="1:4" x14ac:dyDescent="0.25">
      <c r="A10" s="297"/>
      <c r="B10" s="225"/>
      <c r="C10" s="225"/>
      <c r="D10" s="225"/>
    </row>
    <row r="11" spans="1:4" x14ac:dyDescent="0.25">
      <c r="A11" s="297"/>
      <c r="B11" s="225"/>
      <c r="C11" s="225"/>
      <c r="D11" s="225"/>
    </row>
    <row r="12" spans="1:4" x14ac:dyDescent="0.25">
      <c r="A12" s="297"/>
      <c r="B12" s="225"/>
      <c r="C12" s="225"/>
      <c r="D12" s="225"/>
    </row>
    <row r="13" spans="1:4" x14ac:dyDescent="0.25">
      <c r="A13" s="297"/>
      <c r="B13" s="225"/>
      <c r="C13" s="225"/>
      <c r="D13" s="225"/>
    </row>
    <row r="14" spans="1:4" x14ac:dyDescent="0.25">
      <c r="A14" s="297"/>
      <c r="B14" s="225"/>
      <c r="C14" s="225"/>
      <c r="D14" s="225"/>
    </row>
    <row r="15" spans="1:4" x14ac:dyDescent="0.25">
      <c r="A15" s="297"/>
      <c r="B15" s="225"/>
      <c r="C15" s="225"/>
      <c r="D15" s="225"/>
    </row>
    <row r="16" spans="1:4" x14ac:dyDescent="0.25">
      <c r="A16" s="297"/>
      <c r="B16" s="225"/>
      <c r="C16" s="225"/>
      <c r="D16" s="225"/>
    </row>
    <row r="17" spans="1:4" x14ac:dyDescent="0.25">
      <c r="A17" s="297"/>
      <c r="B17" s="225"/>
      <c r="C17" s="225"/>
      <c r="D17" s="225"/>
    </row>
    <row r="18" spans="1:4" x14ac:dyDescent="0.25">
      <c r="A18" s="297"/>
      <c r="B18" s="225"/>
      <c r="C18" s="225"/>
      <c r="D18" s="225"/>
    </row>
    <row r="19" spans="1:4" x14ac:dyDescent="0.25">
      <c r="A19" s="297"/>
      <c r="B19" s="225"/>
      <c r="C19" s="225"/>
      <c r="D19" s="225"/>
    </row>
    <row r="20" spans="1:4" x14ac:dyDescent="0.25">
      <c r="A20" s="297"/>
      <c r="B20" s="225"/>
      <c r="C20" s="225"/>
      <c r="D20" s="225"/>
    </row>
    <row r="21" spans="1:4" x14ac:dyDescent="0.25">
      <c r="A21" s="297"/>
      <c r="B21" s="225"/>
      <c r="C21" s="225"/>
      <c r="D21" s="225"/>
    </row>
    <row r="22" spans="1:4" x14ac:dyDescent="0.25">
      <c r="A22" s="297"/>
      <c r="B22" s="225"/>
      <c r="C22" s="225"/>
      <c r="D22" s="225"/>
    </row>
    <row r="23" spans="1:4" x14ac:dyDescent="0.25">
      <c r="A23" s="297"/>
      <c r="B23" s="225"/>
      <c r="C23" s="225"/>
      <c r="D23" s="225"/>
    </row>
  </sheetData>
  <sheetProtection sheet="1" scenarios="1" formatCells="0" formatColumns="0" formatRows="0" insertRows="0"/>
  <mergeCells count="9">
    <mergeCell ref="A1:A2"/>
    <mergeCell ref="B9:D9"/>
    <mergeCell ref="B3:D3"/>
    <mergeCell ref="B5:D5"/>
    <mergeCell ref="B8:D8"/>
    <mergeCell ref="B4:D4"/>
    <mergeCell ref="B7:D7"/>
    <mergeCell ref="B6:D6"/>
    <mergeCell ref="B1:B2"/>
  </mergeCells>
  <pageMargins left="0.7" right="0.7"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4"/>
  <sheetViews>
    <sheetView showGridLines="0" zoomScale="90" zoomScaleNormal="90" workbookViewId="0">
      <pane ySplit="10" topLeftCell="A11" activePane="bottomLeft" state="frozen"/>
      <selection pane="bottomLeft" activeCell="D13" sqref="D13"/>
    </sheetView>
  </sheetViews>
  <sheetFormatPr baseColWidth="10" defaultColWidth="11.42578125" defaultRowHeight="14.25" x14ac:dyDescent="0.25"/>
  <cols>
    <col min="1" max="1" width="21.42578125" style="10" customWidth="1"/>
    <col min="2" max="2" width="16" style="10" customWidth="1"/>
    <col min="3" max="3" width="34" style="10" customWidth="1"/>
    <col min="4" max="4" width="26" style="10" customWidth="1"/>
    <col min="5" max="5" width="28.42578125" style="10" customWidth="1"/>
    <col min="6" max="6" width="36.85546875" style="10" customWidth="1"/>
    <col min="7" max="7" width="24.42578125" style="10" customWidth="1"/>
    <col min="8" max="8" width="30.85546875" style="10" customWidth="1"/>
    <col min="9" max="9" width="30" style="10" hidden="1" customWidth="1"/>
    <col min="10" max="10" width="26.28515625" style="10" customWidth="1"/>
    <col min="11" max="30" width="11.42578125" style="10" customWidth="1"/>
    <col min="31" max="31" width="8.140625" style="10" customWidth="1"/>
    <col min="32" max="36" width="32.28515625" style="10" customWidth="1"/>
    <col min="37" max="16378" width="11.42578125" style="10"/>
    <col min="16379" max="16384" width="25.42578125" style="10" customWidth="1"/>
  </cols>
  <sheetData>
    <row r="1" spans="1:48" s="82" customFormat="1" ht="12.75" x14ac:dyDescent="0.25">
      <c r="B1" s="87"/>
      <c r="C1" s="87"/>
      <c r="D1" s="87"/>
      <c r="E1" s="130"/>
      <c r="F1" s="130"/>
      <c r="G1" s="87"/>
      <c r="H1" s="87"/>
      <c r="I1" s="87"/>
      <c r="J1" s="130"/>
      <c r="K1" s="130"/>
      <c r="L1" s="87"/>
      <c r="M1" s="87"/>
      <c r="N1" s="87"/>
      <c r="O1" s="87"/>
      <c r="P1" s="87"/>
      <c r="Q1" s="87"/>
      <c r="R1" s="87"/>
      <c r="S1" s="135"/>
      <c r="T1" s="135"/>
      <c r="U1" s="87"/>
      <c r="V1" s="87"/>
      <c r="W1" s="87"/>
      <c r="X1" s="87"/>
      <c r="Y1" s="87"/>
      <c r="Z1" s="87"/>
      <c r="AA1" s="87"/>
      <c r="AB1" s="87"/>
      <c r="AR1" s="87"/>
      <c r="AS1" s="87"/>
      <c r="AT1" s="87"/>
      <c r="AU1" s="87"/>
      <c r="AV1" s="87"/>
    </row>
    <row r="2" spans="1:48" s="311" customFormat="1" ht="30.95" customHeight="1" x14ac:dyDescent="0.2">
      <c r="A2" s="370"/>
      <c r="B2" s="370"/>
      <c r="C2" s="370"/>
      <c r="D2" s="371" t="s">
        <v>386</v>
      </c>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3"/>
      <c r="AH2" s="365" t="s">
        <v>387</v>
      </c>
      <c r="AI2" s="366"/>
      <c r="AJ2" s="366"/>
    </row>
    <row r="3" spans="1:48" s="311" customFormat="1" ht="30.95" customHeight="1" x14ac:dyDescent="0.2">
      <c r="A3" s="370"/>
      <c r="B3" s="370"/>
      <c r="C3" s="370"/>
      <c r="D3" s="374"/>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6"/>
      <c r="AH3" s="366"/>
      <c r="AI3" s="366"/>
      <c r="AJ3" s="366"/>
    </row>
    <row r="4" spans="1:48" s="311" customFormat="1" ht="30.95" customHeight="1" x14ac:dyDescent="0.2">
      <c r="A4" s="370"/>
      <c r="B4" s="370"/>
      <c r="C4" s="370"/>
      <c r="D4" s="374"/>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6"/>
      <c r="AH4" s="365" t="s">
        <v>388</v>
      </c>
      <c r="AI4" s="366"/>
      <c r="AJ4" s="366"/>
    </row>
    <row r="5" spans="1:48" s="311" customFormat="1" ht="30.95" customHeight="1" x14ac:dyDescent="0.2">
      <c r="A5" s="370"/>
      <c r="B5" s="370"/>
      <c r="C5" s="370"/>
      <c r="D5" s="377"/>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9"/>
      <c r="AH5" s="365" t="s">
        <v>389</v>
      </c>
      <c r="AI5" s="366"/>
      <c r="AJ5" s="366"/>
    </row>
    <row r="6" spans="1:48" ht="15" x14ac:dyDescent="0.25">
      <c r="A6" s="232"/>
      <c r="B6" s="232"/>
      <c r="C6" s="234"/>
      <c r="D6" s="234"/>
      <c r="E6" s="235"/>
      <c r="F6" s="236"/>
      <c r="G6" s="233"/>
      <c r="H6" s="236"/>
    </row>
    <row r="7" spans="1:48" ht="15" x14ac:dyDescent="0.25">
      <c r="A7" s="232"/>
      <c r="B7" s="232"/>
      <c r="C7" s="234"/>
      <c r="D7" s="234"/>
      <c r="E7" s="235"/>
      <c r="F7" s="236"/>
      <c r="G7" s="233"/>
      <c r="H7" s="236"/>
    </row>
    <row r="8" spans="1:48" ht="15" x14ac:dyDescent="0.25">
      <c r="A8" s="232"/>
      <c r="B8" s="232"/>
      <c r="C8" s="234"/>
      <c r="D8" s="234"/>
      <c r="E8" s="235"/>
      <c r="F8" s="236"/>
      <c r="G8" s="233"/>
      <c r="H8" s="236"/>
    </row>
    <row r="9" spans="1:48" ht="21" customHeight="1" x14ac:dyDescent="0.25">
      <c r="A9" s="367" t="s">
        <v>217</v>
      </c>
      <c r="B9" s="368" t="s">
        <v>275</v>
      </c>
      <c r="C9" s="367" t="s">
        <v>77</v>
      </c>
      <c r="D9" s="367" t="s">
        <v>135</v>
      </c>
      <c r="E9" s="367" t="s">
        <v>291</v>
      </c>
      <c r="F9" s="367" t="s">
        <v>49</v>
      </c>
      <c r="G9" s="367" t="s">
        <v>50</v>
      </c>
      <c r="H9" s="367"/>
    </row>
    <row r="10" spans="1:48" ht="53.1" customHeight="1" x14ac:dyDescent="0.25">
      <c r="A10" s="367"/>
      <c r="B10" s="369"/>
      <c r="C10" s="367"/>
      <c r="D10" s="367"/>
      <c r="E10" s="367"/>
      <c r="F10" s="367"/>
      <c r="G10" s="153" t="s">
        <v>8</v>
      </c>
      <c r="H10" s="153" t="s">
        <v>163</v>
      </c>
      <c r="I10" s="153" t="s">
        <v>164</v>
      </c>
      <c r="J10" s="153" t="s">
        <v>162</v>
      </c>
    </row>
    <row r="11" spans="1:48" s="11" customFormat="1" ht="104.1" customHeight="1" x14ac:dyDescent="0.25">
      <c r="A11" s="2" t="s">
        <v>12</v>
      </c>
      <c r="B11" s="2" t="s">
        <v>276</v>
      </c>
      <c r="C11" s="2" t="s">
        <v>284</v>
      </c>
      <c r="D11" s="2" t="s">
        <v>303</v>
      </c>
      <c r="E11" s="2" t="s">
        <v>292</v>
      </c>
      <c r="F11" s="309" t="str">
        <f>+CONCATENATE(C11," ",D11," ",E11)</f>
        <v>Posibilidad de pérdida reputacional por incumplimiento de las metas establecidas debido a la falta de ejecución y seguimiento de los planes institucionales</v>
      </c>
      <c r="G11" s="3" t="s">
        <v>155</v>
      </c>
      <c r="H11" s="3"/>
      <c r="I11" s="172" t="str">
        <f>+IF(G11='11 FORMULAS'!$B$4,'11 FORMULAS'!$C$4,IF(G11='11 FORMULAS'!$B$6,'11 FORMULAS'!$C$6,IF(G11='11 FORMULAS'!$B$8,'11 FORMULAS'!$C$8,IF(G11='11 FORMULAS'!$B$10,'11 FORMULAS'!$C$10,""))))</f>
        <v>Procesos</v>
      </c>
      <c r="J11" s="172" t="str">
        <f>+H11&amp;I11</f>
        <v>Procesos</v>
      </c>
    </row>
    <row r="12" spans="1:48" s="11" customFormat="1" ht="85.5" x14ac:dyDescent="0.25">
      <c r="A12" s="2" t="s">
        <v>13</v>
      </c>
      <c r="B12" s="2" t="s">
        <v>276</v>
      </c>
      <c r="C12" s="2" t="s">
        <v>283</v>
      </c>
      <c r="D12" s="2" t="s">
        <v>307</v>
      </c>
      <c r="E12" s="2" t="s">
        <v>304</v>
      </c>
      <c r="F12" s="309" t="str">
        <f>+CONCATENATE(C12," ",D12," ",E12)</f>
        <v>Posibilidad de pérdida económica por contratación sin el lleno de requisitos de acuerdo al estatuto y manual de contratación debido a la falta de verificaciónen en la etapa precontractual</v>
      </c>
      <c r="G12" s="3" t="s">
        <v>155</v>
      </c>
      <c r="H12" s="3"/>
      <c r="I12" s="172" t="str">
        <f>+IF(G12='11 FORMULAS'!$B$4,'11 FORMULAS'!$C$4,IF(G12='11 FORMULAS'!$B$6,'11 FORMULAS'!$C$6,IF(G12='11 FORMULAS'!$B$8,'11 FORMULAS'!$C$8,IF(G12='11 FORMULAS'!$B$10,'11 FORMULAS'!$C$10,""))))</f>
        <v>Procesos</v>
      </c>
      <c r="J12" s="172" t="str">
        <f>+H12&amp;I12</f>
        <v>Procesos</v>
      </c>
    </row>
    <row r="13" spans="1:48" ht="42.75" x14ac:dyDescent="0.25">
      <c r="A13" s="2" t="s">
        <v>14</v>
      </c>
      <c r="B13" s="2" t="s">
        <v>276</v>
      </c>
      <c r="C13" s="2" t="s">
        <v>283</v>
      </c>
      <c r="D13" s="2" t="s">
        <v>308</v>
      </c>
      <c r="E13" s="2" t="s">
        <v>309</v>
      </c>
      <c r="F13" s="309" t="str">
        <f t="shared" ref="F13:F30" si="0">+CONCATENATE(C13," ",D13," ",E13)</f>
        <v>Posibilidad de pérdida económica por incumplimiento del objeto contractual  debido a la inadecuada supervisión</v>
      </c>
      <c r="G13" s="3" t="s">
        <v>155</v>
      </c>
      <c r="H13" s="3"/>
      <c r="I13" s="172" t="str">
        <f>+IF(G13='11 FORMULAS'!$B$4,'11 FORMULAS'!$C$4,IF(G13='11 FORMULAS'!$B$6,'11 FORMULAS'!$C$6,IF(G13='11 FORMULAS'!$B$8,'11 FORMULAS'!$C$8,IF(G13='11 FORMULAS'!$B$10,'11 FORMULAS'!$C$10,""))))</f>
        <v>Procesos</v>
      </c>
      <c r="J13" s="172" t="str">
        <f t="shared" ref="J13:J30" si="1">+H13&amp;I13</f>
        <v>Procesos</v>
      </c>
    </row>
    <row r="14" spans="1:48" ht="144" customHeight="1" x14ac:dyDescent="0.25">
      <c r="A14" s="2" t="s">
        <v>15</v>
      </c>
      <c r="B14" s="2" t="s">
        <v>276</v>
      </c>
      <c r="C14" s="2" t="s">
        <v>285</v>
      </c>
      <c r="D14" s="2" t="s">
        <v>335</v>
      </c>
      <c r="E14" s="2" t="s">
        <v>336</v>
      </c>
      <c r="F14" s="309" t="str">
        <f>+CONCATENATE(C14," ",D14," ",E14)</f>
        <v>Posibilidad de pérdida económica y reputacional por recibir o solicitar cualquier dádiva o beneficio a nombre propio o de terceros, para el direccionamiento de estudios previos, evaluaciones o aplicación de una modalidad de selección diferente a la que corresponda por ley debido al interés en adjudicar y/o celebrar un contrato que beneficie a un proponente</v>
      </c>
      <c r="G14" s="3" t="s">
        <v>157</v>
      </c>
      <c r="H14" s="3"/>
      <c r="I14" s="172" t="str">
        <f>+IF(G14='11 FORMULAS'!$B$4,'11 FORMULAS'!$C$4,IF(G14='11 FORMULAS'!$B$6,'11 FORMULAS'!$C$6,IF(G14='11 FORMULAS'!$B$8,'11 FORMULAS'!$C$8,IF(G14='11 FORMULAS'!$B$10,'11 FORMULAS'!$C$10,""))))</f>
        <v>Talento_Humano</v>
      </c>
      <c r="J14" s="172" t="str">
        <f t="shared" si="1"/>
        <v>Talento_Humano</v>
      </c>
    </row>
    <row r="15" spans="1:48" ht="85.5" x14ac:dyDescent="0.25">
      <c r="A15" s="2" t="s">
        <v>16</v>
      </c>
      <c r="B15" s="2" t="s">
        <v>276</v>
      </c>
      <c r="C15" s="2" t="s">
        <v>285</v>
      </c>
      <c r="D15" s="2" t="s">
        <v>331</v>
      </c>
      <c r="E15" s="2" t="s">
        <v>332</v>
      </c>
      <c r="F15" s="309" t="str">
        <f>+CONCATENATE(C15," ",D15," ",E15)</f>
        <v>Posibilidad de pérdida económica y reputacional por fallos condenatorios a la USI ESE debido a la falta defensa, presentación de pruebas y seguimiento en los procesos judiciales</v>
      </c>
      <c r="G15" s="3" t="s">
        <v>155</v>
      </c>
      <c r="H15" s="3"/>
      <c r="I15" s="172" t="str">
        <f>+IF(G15='11 FORMULAS'!$B$4,'11 FORMULAS'!$C$4,IF(G15='11 FORMULAS'!$B$6,'11 FORMULAS'!$C$6,IF(G15='11 FORMULAS'!$B$8,'11 FORMULAS'!$C$8,IF(G15='11 FORMULAS'!$B$10,'11 FORMULAS'!$C$10,""))))</f>
        <v>Procesos</v>
      </c>
      <c r="J15" s="172" t="str">
        <f t="shared" ref="J15:J21" si="2">+H15&amp;I15</f>
        <v>Procesos</v>
      </c>
    </row>
    <row r="16" spans="1:48" ht="85.5" x14ac:dyDescent="0.25">
      <c r="A16" s="2" t="s">
        <v>17</v>
      </c>
      <c r="B16" s="2" t="s">
        <v>276</v>
      </c>
      <c r="C16" s="2" t="s">
        <v>285</v>
      </c>
      <c r="D16" s="2" t="s">
        <v>333</v>
      </c>
      <c r="E16" s="2" t="s">
        <v>334</v>
      </c>
      <c r="F16" s="310" t="str">
        <f>+CONCATENATE(C16," ",D16," ",E16)</f>
        <v xml:space="preserve">Posibilidad de pérdida económica y reputacional por falta de razonabilidad de la información financiera de la Entidad debido a deficiencias en la aplicación de las políticas contables y en el proceso de depuración </v>
      </c>
      <c r="G16" s="3" t="s">
        <v>155</v>
      </c>
      <c r="H16" s="3"/>
      <c r="I16" s="172" t="str">
        <f>+IF(G16='11 FORMULAS'!$B$4,'11 FORMULAS'!$C$4,IF(G16='11 FORMULAS'!$B$6,'11 FORMULAS'!$C$6,IF(G16='11 FORMULAS'!$B$8,'11 FORMULAS'!$C$8,IF(G16='11 FORMULAS'!$B$10,'11 FORMULAS'!$C$10,""))))</f>
        <v>Procesos</v>
      </c>
      <c r="J16" s="172" t="str">
        <f t="shared" si="2"/>
        <v>Procesos</v>
      </c>
    </row>
    <row r="17" spans="1:10" ht="71.25" x14ac:dyDescent="0.25">
      <c r="A17" s="2" t="s">
        <v>18</v>
      </c>
      <c r="B17" s="2" t="s">
        <v>276</v>
      </c>
      <c r="C17" s="2" t="s">
        <v>283</v>
      </c>
      <c r="D17" s="2" t="s">
        <v>339</v>
      </c>
      <c r="E17" s="2" t="s">
        <v>340</v>
      </c>
      <c r="F17" s="309" t="str">
        <f t="shared" ref="F17:F21" si="3">+CONCATENATE(C17," ",D17," ",E17)</f>
        <v>Posibilidad de pérdida económica por recaudo no registrado o no consignado debido a la falta de arqueos a las cajas o debilidades en el proceso de facturación</v>
      </c>
      <c r="G17" s="3" t="s">
        <v>155</v>
      </c>
      <c r="H17" s="3"/>
      <c r="I17" s="172" t="str">
        <f>+IF(G17='11 FORMULAS'!$B$4,'11 FORMULAS'!$C$4,IF(G17='11 FORMULAS'!$B$6,'11 FORMULAS'!$C$6,IF(G17='11 FORMULAS'!$B$8,'11 FORMULAS'!$C$8,IF(G17='11 FORMULAS'!$B$10,'11 FORMULAS'!$C$10,""))))</f>
        <v>Procesos</v>
      </c>
      <c r="J17" s="172" t="str">
        <f t="shared" si="2"/>
        <v>Procesos</v>
      </c>
    </row>
    <row r="18" spans="1:10" ht="99.75" x14ac:dyDescent="0.25">
      <c r="A18" s="2" t="s">
        <v>19</v>
      </c>
      <c r="B18" s="2" t="s">
        <v>276</v>
      </c>
      <c r="C18" s="2" t="s">
        <v>283</v>
      </c>
      <c r="D18" s="2" t="s">
        <v>337</v>
      </c>
      <c r="E18" s="2" t="s">
        <v>338</v>
      </c>
      <c r="F18" s="309" t="str">
        <f t="shared" si="3"/>
        <v>Posibilidad de pérdida económica por recibir o solicitar dádivas o beneficios a nombre propio o de terceros debido a la modificación indebida de valores a los compromisos contractuales de pagos y cuentas de destino para el pago de recursos</v>
      </c>
      <c r="G18" s="3" t="s">
        <v>157</v>
      </c>
      <c r="H18" s="3"/>
      <c r="I18" s="172" t="str">
        <f>+IF(G18='11 FORMULAS'!$B$4,'11 FORMULAS'!$C$4,IF(G18='11 FORMULAS'!$B$6,'11 FORMULAS'!$C$6,IF(G18='11 FORMULAS'!$B$8,'11 FORMULAS'!$C$8,IF(G18='11 FORMULAS'!$B$10,'11 FORMULAS'!$C$10,""))))</f>
        <v>Talento_Humano</v>
      </c>
      <c r="J18" s="172" t="str">
        <f t="shared" si="2"/>
        <v>Talento_Humano</v>
      </c>
    </row>
    <row r="19" spans="1:10" s="12" customFormat="1" ht="57" x14ac:dyDescent="0.25">
      <c r="A19" s="2" t="s">
        <v>20</v>
      </c>
      <c r="B19" s="2" t="s">
        <v>276</v>
      </c>
      <c r="C19" s="2" t="s">
        <v>283</v>
      </c>
      <c r="D19" s="2" t="s">
        <v>319</v>
      </c>
      <c r="E19" s="2" t="s">
        <v>320</v>
      </c>
      <c r="F19" s="309" t="str">
        <f t="shared" si="3"/>
        <v>Posibilidad de pérdida económica por deterioro y perdida de bienes debido a la no realización y/o actualización de inventarios</v>
      </c>
      <c r="G19" s="3" t="s">
        <v>155</v>
      </c>
      <c r="H19" s="3"/>
      <c r="I19" s="172" t="str">
        <f>+IF(G19='11 FORMULAS'!$B$4,'11 FORMULAS'!$C$4,IF(G19='11 FORMULAS'!$B$6,'11 FORMULAS'!$C$6,IF(G19='11 FORMULAS'!$B$8,'11 FORMULAS'!$C$8,IF(G19='11 FORMULAS'!$B$10,'11 FORMULAS'!$C$10,""))))</f>
        <v>Procesos</v>
      </c>
      <c r="J19" s="172" t="str">
        <f t="shared" si="2"/>
        <v>Procesos</v>
      </c>
    </row>
    <row r="20" spans="1:10" s="12" customFormat="1" ht="99.75" x14ac:dyDescent="0.25">
      <c r="A20" s="2" t="s">
        <v>32</v>
      </c>
      <c r="B20" s="2" t="s">
        <v>276</v>
      </c>
      <c r="C20" s="2" t="s">
        <v>285</v>
      </c>
      <c r="D20" s="2" t="s">
        <v>341</v>
      </c>
      <c r="E20" s="2" t="s">
        <v>342</v>
      </c>
      <c r="F20" s="309" t="str">
        <f>+CONCATENATE(C20," ",D20," ",E20)</f>
        <v>Posibilidad de pérdida económica y reputacional por deterioro a la infraestructura fisica y parque automotor de la entidad debido a la falta de mantenimiento preventivo y correctivo en las diferentes sedes y vehiculos de la entidad</v>
      </c>
      <c r="G20" s="3" t="s">
        <v>161</v>
      </c>
      <c r="H20" s="3" t="s">
        <v>48</v>
      </c>
      <c r="I20" s="172" t="str">
        <f>+IF(G20='11 FORMULAS'!$B$4,'11 FORMULAS'!$C$4,IF(G20='11 FORMULAS'!$B$6,'11 FORMULAS'!$C$6,IF(G20='11 FORMULAS'!$B$8,'11 FORMULAS'!$C$8,IF(G20='11 FORMULAS'!$B$10,'11 FORMULAS'!$C$10,""))))</f>
        <v/>
      </c>
      <c r="J20" s="172" t="str">
        <f t="shared" si="2"/>
        <v>Infraestructura</v>
      </c>
    </row>
    <row r="21" spans="1:10" s="12" customFormat="1" ht="57" x14ac:dyDescent="0.25">
      <c r="A21" s="2" t="s">
        <v>33</v>
      </c>
      <c r="B21" s="2" t="s">
        <v>276</v>
      </c>
      <c r="C21" s="2" t="s">
        <v>284</v>
      </c>
      <c r="D21" s="2" t="s">
        <v>326</v>
      </c>
      <c r="E21" s="2" t="s">
        <v>327</v>
      </c>
      <c r="F21" s="309" t="str">
        <f t="shared" si="3"/>
        <v>Posibilidad de pérdida reputacional por deterioro, daño o perdida de historias laborales debido a la falta de seguridad en la custodia de estas</v>
      </c>
      <c r="G21" s="3" t="s">
        <v>155</v>
      </c>
      <c r="H21" s="3"/>
      <c r="I21" s="172" t="str">
        <f>+IF(G21='11 FORMULAS'!$B$4,'11 FORMULAS'!$C$4,IF(G21='11 FORMULAS'!$B$6,'11 FORMULAS'!$C$6,IF(G21='11 FORMULAS'!$B$8,'11 FORMULAS'!$C$8,IF(G21='11 FORMULAS'!$B$10,'11 FORMULAS'!$C$10,""))))</f>
        <v>Procesos</v>
      </c>
      <c r="J21" s="172" t="str">
        <f t="shared" si="2"/>
        <v>Procesos</v>
      </c>
    </row>
    <row r="22" spans="1:10" s="12" customFormat="1" ht="99.75" x14ac:dyDescent="0.25">
      <c r="A22" s="2" t="s">
        <v>34</v>
      </c>
      <c r="B22" s="2" t="s">
        <v>276</v>
      </c>
      <c r="C22" s="2" t="s">
        <v>284</v>
      </c>
      <c r="D22" s="2" t="s">
        <v>343</v>
      </c>
      <c r="E22" s="2" t="s">
        <v>344</v>
      </c>
      <c r="F22" s="309" t="str">
        <f t="shared" si="0"/>
        <v xml:space="preserve">Posibilidad de pérdida reputacional por la no respuesta o extemporaneidad  en la contestación de las PQRS debido a la falta de cultura organizacional de mejora y debilidades en el seguimiento y control de estas </v>
      </c>
      <c r="G22" s="3" t="s">
        <v>155</v>
      </c>
      <c r="H22" s="3"/>
      <c r="I22" s="172" t="str">
        <f>+IF(G22='11 FORMULAS'!$B$4,'11 FORMULAS'!$C$4,IF(G22='11 FORMULAS'!$B$6,'11 FORMULAS'!$C$6,IF(G22='11 FORMULAS'!$B$8,'11 FORMULAS'!$C$8,IF(G22='11 FORMULAS'!$B$10,'11 FORMULAS'!$C$10,""))))</f>
        <v>Procesos</v>
      </c>
      <c r="J22" s="172" t="str">
        <f t="shared" si="1"/>
        <v>Procesos</v>
      </c>
    </row>
    <row r="23" spans="1:10" s="12" customFormat="1" ht="85.5" x14ac:dyDescent="0.25">
      <c r="A23" s="2" t="s">
        <v>35</v>
      </c>
      <c r="B23" s="2" t="s">
        <v>276</v>
      </c>
      <c r="C23" s="2" t="s">
        <v>284</v>
      </c>
      <c r="D23" s="2" t="s">
        <v>345</v>
      </c>
      <c r="E23" s="2" t="s">
        <v>346</v>
      </c>
      <c r="F23" s="309" t="str">
        <f t="shared" si="0"/>
        <v>Posibilidad de pérdida reputacional por la entrega de información reservada e historias clínicas a personas no autorizadas debido a incumplimiento de la política de seguridad de la información</v>
      </c>
      <c r="G23" s="3" t="s">
        <v>155</v>
      </c>
      <c r="H23" s="3"/>
      <c r="I23" s="172" t="str">
        <f>+IF(G23='11 FORMULAS'!$B$4,'11 FORMULAS'!$C$4,IF(G23='11 FORMULAS'!$B$6,'11 FORMULAS'!$C$6,IF(G23='11 FORMULAS'!$B$8,'11 FORMULAS'!$C$8,IF(G23='11 FORMULAS'!$B$10,'11 FORMULAS'!$C$10,""))))</f>
        <v>Procesos</v>
      </c>
      <c r="J23" s="172" t="str">
        <f t="shared" si="1"/>
        <v>Procesos</v>
      </c>
    </row>
    <row r="24" spans="1:10" s="12" customFormat="1" ht="35.1" customHeight="1" x14ac:dyDescent="0.25">
      <c r="A24" s="2" t="s">
        <v>36</v>
      </c>
      <c r="B24" s="2"/>
      <c r="C24" s="2"/>
      <c r="D24" s="2"/>
      <c r="E24" s="2"/>
      <c r="F24" s="309" t="str">
        <f t="shared" si="0"/>
        <v xml:space="preserve">  </v>
      </c>
      <c r="G24" s="3"/>
      <c r="H24" s="3"/>
      <c r="I24" s="172" t="str">
        <f>+IF(G24='11 FORMULAS'!$B$4,'11 FORMULAS'!$C$4,IF(G24='11 FORMULAS'!$B$6,'11 FORMULAS'!$C$6,IF(G24='11 FORMULAS'!$B$8,'11 FORMULAS'!$C$8,IF(G24='11 FORMULAS'!$B$10,'11 FORMULAS'!$C$10,""))))</f>
        <v/>
      </c>
      <c r="J24" s="172" t="str">
        <f t="shared" si="1"/>
        <v/>
      </c>
    </row>
    <row r="25" spans="1:10" s="12" customFormat="1" ht="35.1" customHeight="1" x14ac:dyDescent="0.25">
      <c r="A25" s="2" t="s">
        <v>37</v>
      </c>
      <c r="B25" s="2"/>
      <c r="C25" s="2"/>
      <c r="D25" s="2"/>
      <c r="E25" s="2"/>
      <c r="F25" s="309" t="str">
        <f t="shared" si="0"/>
        <v xml:space="preserve">  </v>
      </c>
      <c r="G25" s="3"/>
      <c r="H25" s="3"/>
      <c r="I25" s="172" t="str">
        <f>+IF(G25='11 FORMULAS'!$B$4,'11 FORMULAS'!$C$4,IF(G25='11 FORMULAS'!$B$6,'11 FORMULAS'!$C$6,IF(G25='11 FORMULAS'!$B$8,'11 FORMULAS'!$C$8,IF(G25='11 FORMULAS'!$B$10,'11 FORMULAS'!$C$10,""))))</f>
        <v/>
      </c>
      <c r="J25" s="172" t="str">
        <f t="shared" si="1"/>
        <v/>
      </c>
    </row>
    <row r="26" spans="1:10" s="12" customFormat="1" ht="35.1" customHeight="1" x14ac:dyDescent="0.25">
      <c r="A26" s="2" t="s">
        <v>38</v>
      </c>
      <c r="B26" s="2"/>
      <c r="C26" s="2"/>
      <c r="D26" s="2"/>
      <c r="E26" s="2"/>
      <c r="F26" s="157" t="str">
        <f t="shared" si="0"/>
        <v xml:space="preserve">  </v>
      </c>
      <c r="G26" s="3"/>
      <c r="H26" s="3"/>
      <c r="I26" s="172" t="str">
        <f>+IF(G26='11 FORMULAS'!$B$4,'11 FORMULAS'!$C$4,IF(G26='11 FORMULAS'!$B$6,'11 FORMULAS'!$C$6,IF(G26='11 FORMULAS'!$B$8,'11 FORMULAS'!$C$8,IF(G26='11 FORMULAS'!$B$10,'11 FORMULAS'!$C$10,""))))</f>
        <v/>
      </c>
      <c r="J26" s="172" t="str">
        <f t="shared" si="1"/>
        <v/>
      </c>
    </row>
    <row r="27" spans="1:10" s="12" customFormat="1" ht="35.1" customHeight="1" x14ac:dyDescent="0.25">
      <c r="A27" s="2" t="s">
        <v>39</v>
      </c>
      <c r="B27" s="2"/>
      <c r="C27" s="2"/>
      <c r="D27" s="2"/>
      <c r="E27" s="2"/>
      <c r="F27" s="157" t="str">
        <f t="shared" si="0"/>
        <v xml:space="preserve">  </v>
      </c>
      <c r="G27" s="3"/>
      <c r="H27" s="3"/>
      <c r="I27" s="172" t="str">
        <f>+IF(G27='11 FORMULAS'!$B$4,'11 FORMULAS'!$C$4,IF(G27='11 FORMULAS'!$B$6,'11 FORMULAS'!$C$6,IF(G27='11 FORMULAS'!$B$8,'11 FORMULAS'!$C$8,IF(G27='11 FORMULAS'!$B$10,'11 FORMULAS'!$C$10,""))))</f>
        <v/>
      </c>
      <c r="J27" s="172" t="str">
        <f t="shared" si="1"/>
        <v/>
      </c>
    </row>
    <row r="28" spans="1:10" s="12" customFormat="1" ht="35.1" customHeight="1" x14ac:dyDescent="0.25">
      <c r="A28" s="2" t="s">
        <v>40</v>
      </c>
      <c r="B28" s="2"/>
      <c r="C28" s="2"/>
      <c r="D28" s="2"/>
      <c r="E28" s="2"/>
      <c r="F28" s="157" t="str">
        <f t="shared" si="0"/>
        <v xml:space="preserve">  </v>
      </c>
      <c r="G28" s="3"/>
      <c r="H28" s="3"/>
      <c r="I28" s="172" t="str">
        <f>+IF(G28='11 FORMULAS'!$B$4,'11 FORMULAS'!$C$4,IF(G28='11 FORMULAS'!$B$6,'11 FORMULAS'!$C$6,IF(G28='11 FORMULAS'!$B$8,'11 FORMULAS'!$C$8,IF(G28='11 FORMULAS'!$B$10,'11 FORMULAS'!$C$10,""))))</f>
        <v/>
      </c>
      <c r="J28" s="172" t="str">
        <f t="shared" si="1"/>
        <v/>
      </c>
    </row>
    <row r="29" spans="1:10" s="12" customFormat="1" ht="35.1" customHeight="1" x14ac:dyDescent="0.25">
      <c r="A29" s="2" t="s">
        <v>41</v>
      </c>
      <c r="B29" s="2"/>
      <c r="C29" s="2"/>
      <c r="D29" s="2"/>
      <c r="E29" s="2"/>
      <c r="F29" s="157" t="str">
        <f t="shared" si="0"/>
        <v xml:space="preserve">  </v>
      </c>
      <c r="G29" s="3"/>
      <c r="H29" s="3"/>
      <c r="I29" s="172" t="str">
        <f>+IF(G29='11 FORMULAS'!$B$4,'11 FORMULAS'!$C$4,IF(G29='11 FORMULAS'!$B$6,'11 FORMULAS'!$C$6,IF(G29='11 FORMULAS'!$B$8,'11 FORMULAS'!$C$8,IF(G29='11 FORMULAS'!$B$10,'11 FORMULAS'!$C$10,""))))</f>
        <v/>
      </c>
      <c r="J29" s="172" t="str">
        <f t="shared" si="1"/>
        <v/>
      </c>
    </row>
    <row r="30" spans="1:10" s="12" customFormat="1" ht="35.1" customHeight="1" x14ac:dyDescent="0.25">
      <c r="A30" s="2" t="s">
        <v>42</v>
      </c>
      <c r="B30" s="2"/>
      <c r="C30" s="2"/>
      <c r="D30" s="2"/>
      <c r="E30" s="2"/>
      <c r="F30" s="157" t="str">
        <f t="shared" si="0"/>
        <v xml:space="preserve">  </v>
      </c>
      <c r="G30" s="3"/>
      <c r="H30" s="3"/>
      <c r="I30" s="172" t="str">
        <f>+IF(G30='11 FORMULAS'!$B$4,'11 FORMULAS'!$C$4,IF(G30='11 FORMULAS'!$B$6,'11 FORMULAS'!$C$6,IF(G30='11 FORMULAS'!$B$8,'11 FORMULAS'!$C$8,IF(G30='11 FORMULAS'!$B$10,'11 FORMULAS'!$C$10,""))))</f>
        <v/>
      </c>
      <c r="J30" s="172" t="str">
        <f t="shared" si="1"/>
        <v/>
      </c>
    </row>
    <row r="31" spans="1:10" s="12" customFormat="1" ht="18" x14ac:dyDescent="0.25">
      <c r="A31" s="13"/>
      <c r="B31" s="13"/>
      <c r="C31" s="13"/>
      <c r="D31" s="13"/>
      <c r="E31" s="13"/>
      <c r="F31" s="14"/>
      <c r="G31" s="15"/>
      <c r="H31" s="15"/>
    </row>
    <row r="32" spans="1:10" x14ac:dyDescent="0.2">
      <c r="A32" s="9"/>
      <c r="B32" s="9"/>
      <c r="C32" s="9"/>
      <c r="D32" s="9"/>
      <c r="E32" s="9"/>
      <c r="G32" s="9"/>
      <c r="H32" s="171"/>
    </row>
    <row r="33" spans="1:32" x14ac:dyDescent="0.2">
      <c r="A33" s="9"/>
      <c r="B33" s="9"/>
      <c r="C33" s="9"/>
      <c r="D33" s="9"/>
      <c r="E33" s="9"/>
      <c r="G33" s="9"/>
      <c r="H33" s="171"/>
    </row>
    <row r="34" spans="1:32" x14ac:dyDescent="0.25">
      <c r="A34" s="16"/>
      <c r="B34" s="16"/>
      <c r="C34" s="16"/>
      <c r="D34" s="16"/>
      <c r="E34" s="16"/>
      <c r="G34" s="16"/>
      <c r="H34" s="16"/>
    </row>
    <row r="35" spans="1:32" x14ac:dyDescent="0.2">
      <c r="A35" s="9"/>
      <c r="B35" s="9"/>
      <c r="C35" s="9"/>
      <c r="D35" s="9"/>
      <c r="E35" s="9"/>
      <c r="G35" s="9"/>
      <c r="H35" s="171"/>
    </row>
    <row r="36" spans="1:32" x14ac:dyDescent="0.2">
      <c r="A36" s="9"/>
      <c r="B36" s="9"/>
      <c r="C36" s="9"/>
      <c r="D36" s="9"/>
      <c r="E36" s="9"/>
      <c r="G36" s="9"/>
      <c r="H36" s="171"/>
    </row>
    <row r="37" spans="1:32" x14ac:dyDescent="0.2">
      <c r="A37" s="9"/>
      <c r="B37" s="9"/>
      <c r="C37" s="9"/>
      <c r="D37" s="9"/>
      <c r="E37" s="9"/>
      <c r="G37" s="9"/>
      <c r="H37" s="171"/>
    </row>
    <row r="41" spans="1:32" ht="14.25" customHeight="1" x14ac:dyDescent="0.25"/>
    <row r="45" spans="1:32" ht="14.25" customHeight="1" x14ac:dyDescent="0.25">
      <c r="AD45" s="17"/>
    </row>
    <row r="46" spans="1:32" x14ac:dyDescent="0.25">
      <c r="AF46" s="17"/>
    </row>
    <row r="47" spans="1:32" x14ac:dyDescent="0.25">
      <c r="AF47" s="17"/>
    </row>
    <row r="48" spans="1:32" x14ac:dyDescent="0.25">
      <c r="AF48" s="17"/>
    </row>
    <row r="49" spans="32:32" x14ac:dyDescent="0.25">
      <c r="AF49" s="17"/>
    </row>
    <row r="50" spans="32:32" x14ac:dyDescent="0.25">
      <c r="AF50" s="17"/>
    </row>
    <row r="51" spans="32:32" x14ac:dyDescent="0.25">
      <c r="AF51" s="17"/>
    </row>
    <row r="52" spans="32:32" x14ac:dyDescent="0.25">
      <c r="AF52" s="17"/>
    </row>
    <row r="53" spans="32:32" ht="14.25" customHeight="1" x14ac:dyDescent="0.25">
      <c r="AF53" s="17"/>
    </row>
    <row r="54" spans="32:32" x14ac:dyDescent="0.25">
      <c r="AF54" s="17"/>
    </row>
  </sheetData>
  <sheetProtection algorithmName="SHA-512" hashValue="pr+JXvBFpHWNztzA70IXVSc3A97Fq5BG5rlnwBk9TrAzpjtB39tMnZGvYVSdRVzJxCNY9b0BXpNv+dTZqN/xKQ==" saltValue="43QhhlL8jSj+erYjUkArPA==" spinCount="100000" sheet="1" formatCells="0" formatColumns="0" formatRows="0" sort="0" autoFilter="0" pivotTables="0"/>
  <autoFilter ref="A9:J10" xr:uid="{00000000-0009-0000-0000-000001000000}">
    <filterColumn colId="6" showButton="0"/>
  </autoFilter>
  <mergeCells count="12">
    <mergeCell ref="AH2:AJ3"/>
    <mergeCell ref="AH4:AJ4"/>
    <mergeCell ref="AH5:AJ5"/>
    <mergeCell ref="A9:A10"/>
    <mergeCell ref="F9:F10"/>
    <mergeCell ref="B9:B10"/>
    <mergeCell ref="A2:C5"/>
    <mergeCell ref="D2:AG5"/>
    <mergeCell ref="G9:H9"/>
    <mergeCell ref="C9:C10"/>
    <mergeCell ref="D9:D10"/>
    <mergeCell ref="E9:E10"/>
  </mergeCells>
  <phoneticPr fontId="18" type="noConversion"/>
  <dataValidations count="2">
    <dataValidation type="list" allowBlank="1" showInputMessage="1" showErrorMessage="1" sqref="G31 G11" xr:uid="{00000000-0002-0000-0100-000000000000}">
      <formula1>Tipo</formula1>
    </dataValidation>
    <dataValidation type="list" allowBlank="1" showInputMessage="1" showErrorMessage="1" sqref="C11:C30 H11:H30" xr:uid="{00000000-0002-0000-0100-000001000000}">
      <formula1>INDIRECT(B11)</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'11 FORMULAS'!$A$4:$A$12</xm:f>
          </x14:formula1>
          <xm:sqref>G12:G30</xm:sqref>
        </x14:dataValidation>
        <x14:dataValidation type="list" allowBlank="1" showInputMessage="1" showErrorMessage="1" xr:uid="{00000000-0002-0000-0100-000003000000}">
          <x14:formula1>
            <xm:f>'11 FORMULAS'!$A$14:$A$15</xm:f>
          </x14:formula1>
          <xm:sqref>B11:B30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8"/>
  <dimension ref="A1:AV28"/>
  <sheetViews>
    <sheetView showGridLines="0" zoomScale="70" zoomScaleNormal="70" zoomScaleSheetLayoutView="100" workbookViewId="0">
      <pane ySplit="8" topLeftCell="A9" activePane="bottomLeft" state="frozen"/>
      <selection pane="bottomLeft" activeCell="C9" sqref="C9"/>
    </sheetView>
  </sheetViews>
  <sheetFormatPr baseColWidth="10" defaultColWidth="14.28515625" defaultRowHeight="14.25" x14ac:dyDescent="0.25"/>
  <cols>
    <col min="1" max="1" width="15.42578125" style="10" customWidth="1"/>
    <col min="2" max="2" width="29.28515625" style="49" customWidth="1"/>
    <col min="3" max="3" width="28.42578125" style="49" customWidth="1"/>
    <col min="4" max="4" width="21.140625" style="10" customWidth="1"/>
    <col min="5" max="5" width="15.7109375" style="21" customWidth="1"/>
    <col min="6" max="6" width="15.7109375" style="10" customWidth="1"/>
    <col min="7" max="7" width="14.28515625" style="21" customWidth="1"/>
    <col min="8" max="8" width="11.140625" style="21" customWidth="1"/>
    <col min="9" max="9" width="10.42578125" style="21" customWidth="1"/>
    <col min="10" max="10" width="22.7109375" style="21" customWidth="1"/>
    <col min="11" max="12" width="10.140625" style="21" customWidth="1"/>
    <col min="13" max="13" width="9.7109375" style="218" customWidth="1"/>
    <col min="14" max="14" width="13" style="218" customWidth="1"/>
    <col min="15" max="15" width="40.85546875" style="10" customWidth="1"/>
    <col min="16" max="16" width="21.7109375" style="10" customWidth="1"/>
    <col min="17" max="17" width="32.85546875" style="10" customWidth="1"/>
    <col min="18" max="18" width="9.42578125" style="49" customWidth="1"/>
    <col min="19" max="19" width="8.85546875" style="49" customWidth="1"/>
    <col min="20" max="20" width="17.85546875" style="10" customWidth="1"/>
    <col min="21" max="21" width="5.42578125" style="10" customWidth="1"/>
    <col min="22" max="22" width="14.140625" style="10" bestFit="1" customWidth="1"/>
    <col min="23" max="23" width="14.85546875" style="10" bestFit="1" customWidth="1"/>
    <col min="24" max="24" width="24.140625" style="10" customWidth="1"/>
    <col min="25" max="25" width="54.42578125" style="10" customWidth="1"/>
    <col min="26" max="29" width="24.140625" style="10" customWidth="1"/>
    <col min="30" max="256" width="11.42578125" style="10" customWidth="1"/>
    <col min="257" max="257" width="12.7109375" style="10" customWidth="1"/>
    <col min="258" max="258" width="47" style="10" customWidth="1"/>
    <col min="259" max="259" width="35" style="10" customWidth="1"/>
    <col min="260" max="16384" width="14.28515625" style="10"/>
  </cols>
  <sheetData>
    <row r="1" spans="1:48" s="82" customFormat="1" ht="12.75" x14ac:dyDescent="0.25">
      <c r="B1" s="87"/>
      <c r="C1" s="87"/>
      <c r="D1" s="87"/>
      <c r="E1" s="130"/>
      <c r="F1" s="130"/>
      <c r="G1" s="87"/>
      <c r="H1" s="87"/>
      <c r="I1" s="87"/>
      <c r="J1" s="130"/>
      <c r="K1" s="130"/>
      <c r="L1" s="87"/>
      <c r="M1" s="87"/>
      <c r="N1" s="87"/>
      <c r="O1" s="87"/>
      <c r="P1" s="87"/>
      <c r="Q1" s="87"/>
      <c r="R1" s="87"/>
      <c r="S1" s="135"/>
      <c r="T1" s="135"/>
      <c r="U1" s="87"/>
      <c r="V1" s="87"/>
      <c r="W1" s="87"/>
      <c r="X1" s="87"/>
      <c r="Y1" s="87"/>
      <c r="Z1" s="87"/>
      <c r="AA1" s="87"/>
      <c r="AB1" s="87"/>
      <c r="AR1" s="87"/>
      <c r="AS1" s="87"/>
      <c r="AT1" s="87"/>
      <c r="AU1" s="87"/>
      <c r="AV1" s="87"/>
    </row>
    <row r="2" spans="1:48" s="311" customFormat="1" ht="30.95" customHeight="1" x14ac:dyDescent="0.2">
      <c r="A2" s="370"/>
      <c r="B2" s="370"/>
      <c r="C2" s="370"/>
      <c r="D2" s="371" t="s">
        <v>386</v>
      </c>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3"/>
      <c r="AH2" s="365" t="s">
        <v>387</v>
      </c>
      <c r="AI2" s="366"/>
      <c r="AJ2" s="366"/>
    </row>
    <row r="3" spans="1:48" s="311" customFormat="1" ht="30.95" customHeight="1" x14ac:dyDescent="0.2">
      <c r="A3" s="370"/>
      <c r="B3" s="370"/>
      <c r="C3" s="370"/>
      <c r="D3" s="374"/>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6"/>
      <c r="AH3" s="366"/>
      <c r="AI3" s="366"/>
      <c r="AJ3" s="366"/>
    </row>
    <row r="4" spans="1:48" s="311" customFormat="1" ht="30.95" customHeight="1" x14ac:dyDescent="0.2">
      <c r="A4" s="370"/>
      <c r="B4" s="370"/>
      <c r="C4" s="370"/>
      <c r="D4" s="374"/>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6"/>
      <c r="AH4" s="365" t="s">
        <v>388</v>
      </c>
      <c r="AI4" s="366"/>
      <c r="AJ4" s="366"/>
    </row>
    <row r="5" spans="1:48" s="311" customFormat="1" ht="30.95" customHeight="1" thickBot="1" x14ac:dyDescent="0.25">
      <c r="A5" s="370"/>
      <c r="B5" s="370"/>
      <c r="C5" s="370"/>
      <c r="D5" s="377"/>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9"/>
      <c r="AH5" s="365" t="s">
        <v>389</v>
      </c>
      <c r="AI5" s="366"/>
      <c r="AJ5" s="366"/>
    </row>
    <row r="6" spans="1:48" s="9" customFormat="1" ht="15.75" thickBot="1" x14ac:dyDescent="0.25">
      <c r="A6" s="238"/>
      <c r="B6" s="239"/>
      <c r="C6" s="231"/>
      <c r="D6" s="231"/>
      <c r="E6" s="23"/>
      <c r="F6" s="23"/>
      <c r="G6" s="380" t="s">
        <v>75</v>
      </c>
      <c r="H6" s="381"/>
      <c r="I6" s="381"/>
      <c r="J6" s="381"/>
      <c r="K6" s="381"/>
      <c r="L6" s="381"/>
      <c r="M6" s="381"/>
      <c r="N6" s="382"/>
      <c r="R6" s="179"/>
      <c r="S6" s="179"/>
    </row>
    <row r="7" spans="1:48" s="26" customFormat="1" ht="14.1" customHeight="1" thickBot="1" x14ac:dyDescent="0.3">
      <c r="A7" s="24"/>
      <c r="B7" s="25"/>
      <c r="C7" s="380" t="s">
        <v>81</v>
      </c>
      <c r="D7" s="381"/>
      <c r="E7" s="381"/>
      <c r="F7" s="382"/>
      <c r="G7" s="383" t="s">
        <v>167</v>
      </c>
      <c r="H7" s="384"/>
      <c r="I7" s="385"/>
      <c r="J7" s="383" t="s">
        <v>63</v>
      </c>
      <c r="K7" s="384"/>
      <c r="L7" s="385"/>
      <c r="M7" s="383" t="s">
        <v>194</v>
      </c>
      <c r="N7" s="385"/>
      <c r="P7" s="389" t="s">
        <v>2</v>
      </c>
      <c r="Q7" s="390"/>
      <c r="R7" s="391"/>
      <c r="S7" s="391"/>
      <c r="T7" s="392"/>
      <c r="V7" s="386" t="s">
        <v>4</v>
      </c>
      <c r="W7" s="387"/>
      <c r="X7" s="387"/>
      <c r="Y7" s="388"/>
    </row>
    <row r="8" spans="1:48" s="156" customFormat="1" ht="57" x14ac:dyDescent="0.25">
      <c r="A8" s="195" t="s">
        <v>192</v>
      </c>
      <c r="B8" s="194" t="s">
        <v>191</v>
      </c>
      <c r="C8" s="210" t="s">
        <v>195</v>
      </c>
      <c r="D8" s="211" t="s">
        <v>52</v>
      </c>
      <c r="E8" s="212" t="s">
        <v>190</v>
      </c>
      <c r="F8" s="213" t="s">
        <v>193</v>
      </c>
      <c r="G8" s="184" t="s">
        <v>167</v>
      </c>
      <c r="H8" s="185" t="s">
        <v>258</v>
      </c>
      <c r="I8" s="188" t="s">
        <v>51</v>
      </c>
      <c r="J8" s="184" t="s">
        <v>63</v>
      </c>
      <c r="K8" s="185" t="s">
        <v>258</v>
      </c>
      <c r="L8" s="188" t="s">
        <v>51</v>
      </c>
      <c r="M8" s="184" t="s">
        <v>169</v>
      </c>
      <c r="N8" s="186" t="s">
        <v>168</v>
      </c>
      <c r="P8" s="28" t="s">
        <v>51</v>
      </c>
      <c r="Q8" s="29" t="s">
        <v>52</v>
      </c>
      <c r="R8" s="176" t="s">
        <v>166</v>
      </c>
      <c r="S8" s="176" t="s">
        <v>165</v>
      </c>
      <c r="T8" s="30" t="s">
        <v>53</v>
      </c>
      <c r="V8" s="28" t="s">
        <v>51</v>
      </c>
      <c r="W8" s="29" t="s">
        <v>62</v>
      </c>
      <c r="X8" s="29" t="s">
        <v>80</v>
      </c>
      <c r="Y8" s="30" t="s">
        <v>63</v>
      </c>
    </row>
    <row r="9" spans="1:48" ht="99" customHeight="1" x14ac:dyDescent="0.25">
      <c r="A9" s="31" t="str">
        <f>'2 CONTEXTO E IDENTIFICACIÓN'!A11</f>
        <v>R1</v>
      </c>
      <c r="B9" s="206" t="str">
        <f>+'2 CONTEXTO E IDENTIFICACIÓN'!F11</f>
        <v>Posibilidad de pérdida reputacional por incumplimiento de las metas establecidas debido a la falta de ejecución y seguimiento de los planes institucionales</v>
      </c>
      <c r="C9" s="207">
        <v>12</v>
      </c>
      <c r="D9" s="180" t="str">
        <f t="shared" ref="D9:D28" si="0">+IF(C9="","",IF(C9&lt;=$S$9,$Q$9,IF(C9&lt;=$S$10,$Q$10,IF(C9&lt;=$S$11,$Q$11,IF(C9&lt;=$S$12,$Q$12,IF(C9&gt;=$R$13,$Q$13,""))))))</f>
        <v>La actividad que conlleva el riesgo se ejecuta de 3 a 24 veces por año</v>
      </c>
      <c r="E9" s="181">
        <f t="shared" ref="E9:E28" si="1">+IF(D9="","",IF(D9=$Q$9,$T$9,IF(D9=$Q$10,$T$10,IF(D9=$Q$11,$T$11,IF(D9=$Q$12,$T$12,IF(D9=$Q$13,$T$13))))))</f>
        <v>0.4</v>
      </c>
      <c r="F9" s="32" t="str">
        <f t="shared" ref="F9:F28" si="2">+IF(D9="","",IF(D9=$Q$9,$P$9,IF(D9=$Q$10,$P$10,IF(D9=$Q$11,$P$11,IF(D9=$Q$12,$P$12,IF(D9=$Q$13,$P$13))))))</f>
        <v>Baja</v>
      </c>
      <c r="G9" s="191" t="s">
        <v>140</v>
      </c>
      <c r="H9" s="183" t="str">
        <f>+IF(G9="","",IF(G9="N/A","",IF(OR(G9=$X$9,G9=$Y$9),$W$9,IF(OR(G9=$X$10,G9=$Y$10),$W$10,IF(OR(G9=$X$11,G9=$Y$11),$W$11,IF(OR(G9=$X$12,G9=$Y$12),$W$12,IF(OR(G9=$X$13,G9=$Y$13),$W$13)))))))</f>
        <v/>
      </c>
      <c r="I9" s="189" t="str">
        <f t="shared" ref="I9:I28" si="3">+IF(G9="","",IF(G9="N/A","",IF(OR(G9=$X$9,G9=$Y$9),$V$9,IF(OR(G9=$X$10,G9=$Y$10),$V$10,IF(OR(G9=$X$11,G9=$Y$11),$V$11,IF(OR(G9=$X$12,G9=$Y$12),$V$12,IF(OR(G9=$X$13,G9=$Y$13),$V$13)))))))</f>
        <v/>
      </c>
      <c r="J9" s="191" t="s">
        <v>69</v>
      </c>
      <c r="K9" s="183">
        <f t="shared" ref="K9:K28" si="4">+IF(J9="","",IF(J9="N/A","",IF(OR(J9=$X$9,J9=$Y$9),$W$9,IF(OR(J9=$X$10,J9=$Y$10),$W$10,IF(OR(J9=$X$11,J9=$Y$11),$W$11,IF(OR(J9=$X$12,J9=$Y$12),$W$12,IF(OR(J9=$X$13,J9=$Y$13),$W$13)))))))</f>
        <v>0.6</v>
      </c>
      <c r="L9" s="189" t="str">
        <f t="shared" ref="L9:L28" si="5">+IF(J9="","",IF(J9="N/A","",IF(OR(J9=$X$9,J9=$Y$9),$V$9,IF(OR(J9=$X$10,J9=$Y$10),$V$10,IF(OR(J9=$X$11,J9=$Y$11),$V$11,IF(OR(J9=$X$12,J9=$Y$12),$V$12,IF(OR(J9=$X$13,J9=$Y$13),$V$13)))))))</f>
        <v>Moderado</v>
      </c>
      <c r="M9" s="214">
        <f>+IF(H9="",K9,IF(K9="",H9,IF(H9&gt;K9,H9,K9)))</f>
        <v>0.6</v>
      </c>
      <c r="N9" s="215" t="str">
        <f>+IF(M9="","",IF(M9=$W$9,$V$9,IF(M9=$W$10,$V$10,IF(M9=$W$11,$V$11,IF(M9=$W$12,$V$12,IF(M9=$W$13,$V$13))))))</f>
        <v>Moderado</v>
      </c>
      <c r="P9" s="33" t="s">
        <v>54</v>
      </c>
      <c r="Q9" s="34" t="s">
        <v>55</v>
      </c>
      <c r="R9" s="177">
        <v>0</v>
      </c>
      <c r="S9" s="177">
        <v>2</v>
      </c>
      <c r="T9" s="35">
        <v>0.2</v>
      </c>
      <c r="V9" s="33" t="s">
        <v>64</v>
      </c>
      <c r="W9" s="36">
        <v>0.2</v>
      </c>
      <c r="X9" s="34" t="s">
        <v>82</v>
      </c>
      <c r="Y9" s="37" t="s">
        <v>65</v>
      </c>
    </row>
    <row r="10" spans="1:48" ht="99.75" x14ac:dyDescent="0.25">
      <c r="A10" s="31" t="str">
        <f>'2 CONTEXTO E IDENTIFICACIÓN'!A12</f>
        <v>R2</v>
      </c>
      <c r="B10" s="206" t="str">
        <f>+'2 CONTEXTO E IDENTIFICACIÓN'!F12</f>
        <v>Posibilidad de pérdida económica por contratación sin el lleno de requisitos de acuerdo al estatuto y manual de contratación debido a la falta de verificaciónen en la etapa precontractual</v>
      </c>
      <c r="C10" s="208">
        <v>623</v>
      </c>
      <c r="D10" s="180" t="str">
        <f t="shared" si="0"/>
        <v>La actividad que conlleva el riesgo se ejecuta mínimo 500 veces al año y máximo 5.000 veces por año</v>
      </c>
      <c r="E10" s="181">
        <f t="shared" si="1"/>
        <v>0.8</v>
      </c>
      <c r="F10" s="32" t="str">
        <f t="shared" si="2"/>
        <v>Alta</v>
      </c>
      <c r="G10" s="191" t="s">
        <v>70</v>
      </c>
      <c r="H10" s="183">
        <f t="shared" ref="H10:H28" si="6">+IF(G10="","",IF(G10="N/A","",IF(OR(G10=$X$9,G10=$Y$9),$W$9,IF(OR(G10=$X$10,G10=$Y$10),$W$10,IF(OR(G10=$X$11,G10=$Y$11),$W$11,IF(OR(G10=$X$12,G10=$Y$12),$W$12,IF(OR(G10=$X$13,G10=$Y$13),$W$13)))))))</f>
        <v>0.8</v>
      </c>
      <c r="I10" s="189" t="str">
        <f t="shared" si="3"/>
        <v>Mayor</v>
      </c>
      <c r="J10" s="191" t="s">
        <v>140</v>
      </c>
      <c r="K10" s="183" t="str">
        <f t="shared" si="4"/>
        <v/>
      </c>
      <c r="L10" s="189" t="str">
        <f t="shared" si="5"/>
        <v/>
      </c>
      <c r="M10" s="214">
        <f>+IF(H10="",K10,IF(K10="",H10,IF(H10&gt;K10,H10,K10)))</f>
        <v>0.8</v>
      </c>
      <c r="N10" s="215" t="str">
        <f t="shared" ref="N10:N28" si="7">+IF(M10="","",IF(M10=$W$9,$V$9,IF(M10=$W$10,$V$10,IF(M10=$W$11,$V$11,IF(M10=$W$12,$V$12,IF(M10=$W$13,$V$13))))))</f>
        <v>Mayor</v>
      </c>
      <c r="P10" s="38" t="s">
        <v>56</v>
      </c>
      <c r="Q10" s="39" t="s">
        <v>57</v>
      </c>
      <c r="R10" s="177">
        <v>3</v>
      </c>
      <c r="S10" s="177">
        <v>24</v>
      </c>
      <c r="T10" s="35">
        <v>0.4</v>
      </c>
      <c r="V10" s="38" t="s">
        <v>7</v>
      </c>
      <c r="W10" s="36">
        <v>0.4</v>
      </c>
      <c r="X10" s="39" t="s">
        <v>66</v>
      </c>
      <c r="Y10" s="40" t="s">
        <v>67</v>
      </c>
    </row>
    <row r="11" spans="1:48" ht="73.5" customHeight="1" x14ac:dyDescent="0.25">
      <c r="A11" s="31" t="str">
        <f>'2 CONTEXTO E IDENTIFICACIÓN'!A13</f>
        <v>R3</v>
      </c>
      <c r="B11" s="206" t="str">
        <f>+'2 CONTEXTO E IDENTIFICACIÓN'!F13</f>
        <v>Posibilidad de pérdida económica por incumplimiento del objeto contractual  debido a la inadecuada supervisión</v>
      </c>
      <c r="C11" s="208">
        <v>623</v>
      </c>
      <c r="D11" s="180" t="str">
        <f t="shared" si="0"/>
        <v>La actividad que conlleva el riesgo se ejecuta mínimo 500 veces al año y máximo 5.000 veces por año</v>
      </c>
      <c r="E11" s="181">
        <f t="shared" si="1"/>
        <v>0.8</v>
      </c>
      <c r="F11" s="32" t="str">
        <f t="shared" si="2"/>
        <v>Alta</v>
      </c>
      <c r="G11" s="191" t="s">
        <v>70</v>
      </c>
      <c r="H11" s="183">
        <f t="shared" si="6"/>
        <v>0.8</v>
      </c>
      <c r="I11" s="189" t="str">
        <f t="shared" si="3"/>
        <v>Mayor</v>
      </c>
      <c r="J11" s="191" t="s">
        <v>140</v>
      </c>
      <c r="K11" s="183" t="str">
        <f t="shared" si="4"/>
        <v/>
      </c>
      <c r="L11" s="189" t="str">
        <f t="shared" si="5"/>
        <v/>
      </c>
      <c r="M11" s="214">
        <f t="shared" ref="M11:M28" si="8">+IF(H11="",K11,IF(K11="",H11,IF(H11&gt;K11,H11,K11)))</f>
        <v>0.8</v>
      </c>
      <c r="N11" s="215" t="str">
        <f t="shared" si="7"/>
        <v>Mayor</v>
      </c>
      <c r="P11" s="41" t="s">
        <v>58</v>
      </c>
      <c r="Q11" s="39" t="s">
        <v>59</v>
      </c>
      <c r="R11" s="177">
        <v>25</v>
      </c>
      <c r="S11" s="177">
        <v>500</v>
      </c>
      <c r="T11" s="35">
        <v>0.6</v>
      </c>
      <c r="V11" s="41" t="s">
        <v>5</v>
      </c>
      <c r="W11" s="36">
        <v>0.6</v>
      </c>
      <c r="X11" s="39" t="s">
        <v>68</v>
      </c>
      <c r="Y11" s="40" t="s">
        <v>69</v>
      </c>
    </row>
    <row r="12" spans="1:48" ht="185.25" x14ac:dyDescent="0.25">
      <c r="A12" s="31" t="str">
        <f>'2 CONTEXTO E IDENTIFICACIÓN'!A14</f>
        <v>R4</v>
      </c>
      <c r="B12" s="206" t="str">
        <f>+'2 CONTEXTO E IDENTIFICACIÓN'!F14</f>
        <v>Posibilidad de pérdida económica y reputacional por recibir o solicitar cualquier dádiva o beneficio a nombre propio o de terceros, para el direccionamiento de estudios previos, evaluaciones o aplicación de una modalidad de selección diferente a la que corresponda por ley debido al interés en adjudicar y/o celebrar un contrato que beneficie a un proponente</v>
      </c>
      <c r="C12" s="208">
        <v>623</v>
      </c>
      <c r="D12" s="180" t="str">
        <f t="shared" si="0"/>
        <v>La actividad que conlleva el riesgo se ejecuta mínimo 500 veces al año y máximo 5.000 veces por año</v>
      </c>
      <c r="E12" s="181">
        <f t="shared" si="1"/>
        <v>0.8</v>
      </c>
      <c r="F12" s="32" t="str">
        <f t="shared" si="2"/>
        <v>Alta</v>
      </c>
      <c r="G12" s="191" t="s">
        <v>70</v>
      </c>
      <c r="H12" s="183">
        <f t="shared" si="6"/>
        <v>0.8</v>
      </c>
      <c r="I12" s="189" t="str">
        <f t="shared" si="3"/>
        <v>Mayor</v>
      </c>
      <c r="J12" s="191" t="s">
        <v>71</v>
      </c>
      <c r="K12" s="183">
        <f t="shared" si="4"/>
        <v>0.8</v>
      </c>
      <c r="L12" s="189" t="str">
        <f t="shared" si="5"/>
        <v>Mayor</v>
      </c>
      <c r="M12" s="214">
        <f t="shared" si="8"/>
        <v>0.8</v>
      </c>
      <c r="N12" s="215" t="str">
        <f t="shared" si="7"/>
        <v>Mayor</v>
      </c>
      <c r="P12" s="42" t="s">
        <v>60</v>
      </c>
      <c r="Q12" s="39" t="s">
        <v>78</v>
      </c>
      <c r="R12" s="177">
        <v>5001</v>
      </c>
      <c r="S12" s="177">
        <v>5000</v>
      </c>
      <c r="T12" s="35">
        <v>0.8</v>
      </c>
      <c r="V12" s="42" t="s">
        <v>6</v>
      </c>
      <c r="W12" s="36">
        <v>0.8</v>
      </c>
      <c r="X12" s="39" t="s">
        <v>70</v>
      </c>
      <c r="Y12" s="40" t="s">
        <v>71</v>
      </c>
    </row>
    <row r="13" spans="1:48" ht="99.75" x14ac:dyDescent="0.25">
      <c r="A13" s="31" t="str">
        <f>'2 CONTEXTO E IDENTIFICACIÓN'!A15</f>
        <v>R5</v>
      </c>
      <c r="B13" s="206" t="str">
        <f>+'2 CONTEXTO E IDENTIFICACIÓN'!F15</f>
        <v>Posibilidad de pérdida económica y reputacional por fallos condenatorios a la USI ESE debido a la falta defensa, presentación de pruebas y seguimiento en los procesos judiciales</v>
      </c>
      <c r="C13" s="208">
        <v>12</v>
      </c>
      <c r="D13" s="180" t="str">
        <f t="shared" si="0"/>
        <v>La actividad que conlleva el riesgo se ejecuta de 3 a 24 veces por año</v>
      </c>
      <c r="E13" s="181">
        <f t="shared" si="1"/>
        <v>0.4</v>
      </c>
      <c r="F13" s="32" t="str">
        <f t="shared" si="2"/>
        <v>Baja</v>
      </c>
      <c r="G13" s="191" t="s">
        <v>70</v>
      </c>
      <c r="H13" s="183">
        <f t="shared" si="6"/>
        <v>0.8</v>
      </c>
      <c r="I13" s="189" t="str">
        <f t="shared" si="3"/>
        <v>Mayor</v>
      </c>
      <c r="J13" s="191" t="s">
        <v>69</v>
      </c>
      <c r="K13" s="183">
        <f t="shared" si="4"/>
        <v>0.6</v>
      </c>
      <c r="L13" s="189" t="str">
        <f t="shared" si="5"/>
        <v>Moderado</v>
      </c>
      <c r="M13" s="214">
        <f t="shared" si="8"/>
        <v>0.8</v>
      </c>
      <c r="N13" s="215" t="str">
        <f t="shared" si="7"/>
        <v>Mayor</v>
      </c>
      <c r="P13" s="43" t="s">
        <v>61</v>
      </c>
      <c r="Q13" s="39" t="s">
        <v>79</v>
      </c>
      <c r="R13" s="177">
        <v>5001</v>
      </c>
      <c r="S13" s="177"/>
      <c r="T13" s="35">
        <v>1</v>
      </c>
      <c r="V13" s="43" t="s">
        <v>72</v>
      </c>
      <c r="W13" s="36">
        <v>1</v>
      </c>
      <c r="X13" s="39" t="s">
        <v>73</v>
      </c>
      <c r="Y13" s="40" t="s">
        <v>74</v>
      </c>
    </row>
    <row r="14" spans="1:48" ht="114.75" thickBot="1" x14ac:dyDescent="0.3">
      <c r="A14" s="31" t="str">
        <f>'2 CONTEXTO E IDENTIFICACIÓN'!A16</f>
        <v>R6</v>
      </c>
      <c r="B14" s="206" t="str">
        <f>+'2 CONTEXTO E IDENTIFICACIÓN'!F16</f>
        <v xml:space="preserve">Posibilidad de pérdida económica y reputacional por falta de razonabilidad de la información financiera de la Entidad debido a deficiencias en la aplicación de las políticas contables y en el proceso de depuración </v>
      </c>
      <c r="C14" s="208">
        <v>52</v>
      </c>
      <c r="D14" s="180" t="str">
        <f t="shared" si="0"/>
        <v>La actividad que conlleva el riesgo se ejecuta de 24 a 500 veces por año</v>
      </c>
      <c r="E14" s="181">
        <f t="shared" si="1"/>
        <v>0.6</v>
      </c>
      <c r="F14" s="32" t="str">
        <f t="shared" si="2"/>
        <v>Media</v>
      </c>
      <c r="G14" s="191" t="s">
        <v>73</v>
      </c>
      <c r="H14" s="183">
        <f t="shared" si="6"/>
        <v>1</v>
      </c>
      <c r="I14" s="189" t="str">
        <f t="shared" si="3"/>
        <v>Catastrófico</v>
      </c>
      <c r="J14" s="191" t="s">
        <v>74</v>
      </c>
      <c r="K14" s="183">
        <f t="shared" si="4"/>
        <v>1</v>
      </c>
      <c r="L14" s="189" t="str">
        <f t="shared" si="5"/>
        <v>Catastrófico</v>
      </c>
      <c r="M14" s="214">
        <f t="shared" si="8"/>
        <v>1</v>
      </c>
      <c r="N14" s="215" t="str">
        <f t="shared" si="7"/>
        <v>Catastrófico</v>
      </c>
      <c r="P14" s="44"/>
      <c r="Q14" s="45"/>
      <c r="R14" s="178"/>
      <c r="S14" s="178"/>
      <c r="T14" s="46"/>
      <c r="V14" s="44"/>
      <c r="W14" s="45"/>
      <c r="X14" s="45" t="s">
        <v>140</v>
      </c>
      <c r="Y14" s="46" t="s">
        <v>140</v>
      </c>
    </row>
    <row r="15" spans="1:48" ht="85.5" x14ac:dyDescent="0.25">
      <c r="A15" s="31" t="str">
        <f>'2 CONTEXTO E IDENTIFICACIÓN'!A17</f>
        <v>R7</v>
      </c>
      <c r="B15" s="206" t="str">
        <f>+'2 CONTEXTO E IDENTIFICACIÓN'!F17</f>
        <v>Posibilidad de pérdida económica por recaudo no registrado o no consignado debido a la falta de arqueos a las cajas o debilidades en el proceso de facturación</v>
      </c>
      <c r="C15" s="208">
        <v>52</v>
      </c>
      <c r="D15" s="180" t="str">
        <f t="shared" si="0"/>
        <v>La actividad que conlleva el riesgo se ejecuta de 24 a 500 veces por año</v>
      </c>
      <c r="E15" s="181">
        <f t="shared" si="1"/>
        <v>0.6</v>
      </c>
      <c r="F15" s="32" t="str">
        <f t="shared" si="2"/>
        <v>Media</v>
      </c>
      <c r="G15" s="191" t="s">
        <v>70</v>
      </c>
      <c r="H15" s="183">
        <f t="shared" si="6"/>
        <v>0.8</v>
      </c>
      <c r="I15" s="189" t="str">
        <f t="shared" si="3"/>
        <v>Mayor</v>
      </c>
      <c r="J15" s="191" t="s">
        <v>140</v>
      </c>
      <c r="K15" s="183" t="str">
        <f t="shared" si="4"/>
        <v/>
      </c>
      <c r="L15" s="189" t="str">
        <f t="shared" si="5"/>
        <v/>
      </c>
      <c r="M15" s="214">
        <f t="shared" si="8"/>
        <v>0.8</v>
      </c>
      <c r="N15" s="215" t="str">
        <f t="shared" si="7"/>
        <v>Mayor</v>
      </c>
    </row>
    <row r="16" spans="1:48" ht="142.5" x14ac:dyDescent="0.25">
      <c r="A16" s="31" t="str">
        <f>'2 CONTEXTO E IDENTIFICACIÓN'!A18</f>
        <v>R8</v>
      </c>
      <c r="B16" s="206" t="str">
        <f>+'2 CONTEXTO E IDENTIFICACIÓN'!F18</f>
        <v>Posibilidad de pérdida económica por recibir o solicitar dádivas o beneficios a nombre propio o de terceros debido a la modificación indebida de valores a los compromisos contractuales de pagos y cuentas de destino para el pago de recursos</v>
      </c>
      <c r="C16" s="208">
        <v>365</v>
      </c>
      <c r="D16" s="180" t="str">
        <f t="shared" si="0"/>
        <v>La actividad que conlleva el riesgo se ejecuta de 24 a 500 veces por año</v>
      </c>
      <c r="E16" s="181">
        <f t="shared" si="1"/>
        <v>0.6</v>
      </c>
      <c r="F16" s="32" t="str">
        <f t="shared" si="2"/>
        <v>Media</v>
      </c>
      <c r="G16" s="191" t="s">
        <v>73</v>
      </c>
      <c r="H16" s="183">
        <f t="shared" si="6"/>
        <v>1</v>
      </c>
      <c r="I16" s="189" t="str">
        <f t="shared" si="3"/>
        <v>Catastrófico</v>
      </c>
      <c r="J16" s="191" t="s">
        <v>140</v>
      </c>
      <c r="K16" s="183" t="str">
        <f t="shared" si="4"/>
        <v/>
      </c>
      <c r="L16" s="189" t="str">
        <f t="shared" si="5"/>
        <v/>
      </c>
      <c r="M16" s="214">
        <f t="shared" si="8"/>
        <v>1</v>
      </c>
      <c r="N16" s="215" t="str">
        <f t="shared" si="7"/>
        <v>Catastrófico</v>
      </c>
    </row>
    <row r="17" spans="1:14" ht="71.25" x14ac:dyDescent="0.25">
      <c r="A17" s="31" t="str">
        <f>'2 CONTEXTO E IDENTIFICACIÓN'!A19</f>
        <v>R9</v>
      </c>
      <c r="B17" s="206" t="str">
        <f>+'2 CONTEXTO E IDENTIFICACIÓN'!F19</f>
        <v>Posibilidad de pérdida económica por deterioro y perdida de bienes debido a la no realización y/o actualización de inventarios</v>
      </c>
      <c r="C17" s="208">
        <v>12</v>
      </c>
      <c r="D17" s="180" t="str">
        <f t="shared" si="0"/>
        <v>La actividad que conlleva el riesgo se ejecuta de 3 a 24 veces por año</v>
      </c>
      <c r="E17" s="181">
        <f t="shared" si="1"/>
        <v>0.4</v>
      </c>
      <c r="F17" s="32" t="str">
        <f t="shared" si="2"/>
        <v>Baja</v>
      </c>
      <c r="G17" s="191" t="s">
        <v>70</v>
      </c>
      <c r="H17" s="183">
        <f t="shared" si="6"/>
        <v>0.8</v>
      </c>
      <c r="I17" s="189" t="str">
        <f t="shared" si="3"/>
        <v>Mayor</v>
      </c>
      <c r="J17" s="191" t="s">
        <v>140</v>
      </c>
      <c r="K17" s="183" t="str">
        <f t="shared" si="4"/>
        <v/>
      </c>
      <c r="L17" s="189" t="str">
        <f t="shared" si="5"/>
        <v/>
      </c>
      <c r="M17" s="214">
        <f t="shared" si="8"/>
        <v>0.8</v>
      </c>
      <c r="N17" s="215" t="str">
        <f t="shared" si="7"/>
        <v>Mayor</v>
      </c>
    </row>
    <row r="18" spans="1:14" ht="128.25" x14ac:dyDescent="0.25">
      <c r="A18" s="31" t="str">
        <f>'2 CONTEXTO E IDENTIFICACIÓN'!A20</f>
        <v>R10</v>
      </c>
      <c r="B18" s="206" t="str">
        <f>+'2 CONTEXTO E IDENTIFICACIÓN'!F20</f>
        <v>Posibilidad de pérdida económica y reputacional por deterioro a la infraestructura fisica y parque automotor de la entidad debido a la falta de mantenimiento preventivo y correctivo en las diferentes sedes y vehiculos de la entidad</v>
      </c>
      <c r="C18" s="208">
        <v>12</v>
      </c>
      <c r="D18" s="180" t="str">
        <f t="shared" si="0"/>
        <v>La actividad que conlleva el riesgo se ejecuta de 3 a 24 veces por año</v>
      </c>
      <c r="E18" s="181">
        <f t="shared" si="1"/>
        <v>0.4</v>
      </c>
      <c r="F18" s="32" t="str">
        <f t="shared" si="2"/>
        <v>Baja</v>
      </c>
      <c r="G18" s="191" t="s">
        <v>73</v>
      </c>
      <c r="H18" s="183">
        <f t="shared" si="6"/>
        <v>1</v>
      </c>
      <c r="I18" s="189" t="str">
        <f t="shared" si="3"/>
        <v>Catastrófico</v>
      </c>
      <c r="J18" s="191" t="s">
        <v>71</v>
      </c>
      <c r="K18" s="183">
        <f t="shared" si="4"/>
        <v>0.8</v>
      </c>
      <c r="L18" s="189" t="str">
        <f t="shared" si="5"/>
        <v>Mayor</v>
      </c>
      <c r="M18" s="214">
        <f t="shared" si="8"/>
        <v>1</v>
      </c>
      <c r="N18" s="215" t="str">
        <f t="shared" si="7"/>
        <v>Catastrófico</v>
      </c>
    </row>
    <row r="19" spans="1:14" ht="85.5" x14ac:dyDescent="0.25">
      <c r="A19" s="31" t="str">
        <f>'2 CONTEXTO E IDENTIFICACIÓN'!A21</f>
        <v>R11</v>
      </c>
      <c r="B19" s="206" t="str">
        <f>+'2 CONTEXTO E IDENTIFICACIÓN'!F21</f>
        <v>Posibilidad de pérdida reputacional por deterioro, daño o perdida de historias laborales debido a la falta de seguridad en la custodia de estas</v>
      </c>
      <c r="C19" s="208">
        <v>12</v>
      </c>
      <c r="D19" s="180" t="str">
        <f t="shared" si="0"/>
        <v>La actividad que conlleva el riesgo se ejecuta de 3 a 24 veces por año</v>
      </c>
      <c r="E19" s="181">
        <f t="shared" si="1"/>
        <v>0.4</v>
      </c>
      <c r="F19" s="32" t="str">
        <f t="shared" si="2"/>
        <v>Baja</v>
      </c>
      <c r="G19" s="191" t="s">
        <v>140</v>
      </c>
      <c r="H19" s="183" t="str">
        <f t="shared" si="6"/>
        <v/>
      </c>
      <c r="I19" s="189" t="str">
        <f t="shared" si="3"/>
        <v/>
      </c>
      <c r="J19" s="191" t="s">
        <v>65</v>
      </c>
      <c r="K19" s="183">
        <f t="shared" si="4"/>
        <v>0.2</v>
      </c>
      <c r="L19" s="189" t="str">
        <f t="shared" si="5"/>
        <v>Leve</v>
      </c>
      <c r="M19" s="214">
        <f t="shared" si="8"/>
        <v>0.2</v>
      </c>
      <c r="N19" s="215" t="str">
        <f t="shared" si="7"/>
        <v>Leve</v>
      </c>
    </row>
    <row r="20" spans="1:14" ht="128.25" x14ac:dyDescent="0.25">
      <c r="A20" s="31" t="str">
        <f>'2 CONTEXTO E IDENTIFICACIÓN'!A22</f>
        <v>R12</v>
      </c>
      <c r="B20" s="206" t="str">
        <f>+'2 CONTEXTO E IDENTIFICACIÓN'!F22</f>
        <v xml:space="preserve">Posibilidad de pérdida reputacional por la no respuesta o extemporaneidad  en la contestación de las PQRS debido a la falta de cultura organizacional de mejora y debilidades en el seguimiento y control de estas </v>
      </c>
      <c r="C20" s="208">
        <v>365</v>
      </c>
      <c r="D20" s="180" t="str">
        <f t="shared" si="0"/>
        <v>La actividad que conlleva el riesgo se ejecuta de 24 a 500 veces por año</v>
      </c>
      <c r="E20" s="181">
        <f t="shared" si="1"/>
        <v>0.6</v>
      </c>
      <c r="F20" s="32" t="str">
        <f t="shared" si="2"/>
        <v>Media</v>
      </c>
      <c r="G20" s="191" t="s">
        <v>140</v>
      </c>
      <c r="H20" s="183" t="str">
        <f t="shared" si="6"/>
        <v/>
      </c>
      <c r="I20" s="189" t="str">
        <f t="shared" si="3"/>
        <v/>
      </c>
      <c r="J20" s="191" t="s">
        <v>71</v>
      </c>
      <c r="K20" s="183">
        <f t="shared" si="4"/>
        <v>0.8</v>
      </c>
      <c r="L20" s="189" t="str">
        <f t="shared" si="5"/>
        <v>Mayor</v>
      </c>
      <c r="M20" s="214">
        <f t="shared" si="8"/>
        <v>0.8</v>
      </c>
      <c r="N20" s="215" t="str">
        <f t="shared" si="7"/>
        <v>Mayor</v>
      </c>
    </row>
    <row r="21" spans="1:14" ht="114" x14ac:dyDescent="0.25">
      <c r="A21" s="31" t="str">
        <f>'2 CONTEXTO E IDENTIFICACIÓN'!A23</f>
        <v>R13</v>
      </c>
      <c r="B21" s="206" t="str">
        <f>+'2 CONTEXTO E IDENTIFICACIÓN'!F23</f>
        <v>Posibilidad de pérdida reputacional por la entrega de información reservada e historias clínicas a personas no autorizadas debido a incumplimiento de la política de seguridad de la información</v>
      </c>
      <c r="C21" s="208">
        <v>365</v>
      </c>
      <c r="D21" s="180" t="str">
        <f t="shared" si="0"/>
        <v>La actividad que conlleva el riesgo se ejecuta de 24 a 500 veces por año</v>
      </c>
      <c r="E21" s="181">
        <f t="shared" si="1"/>
        <v>0.6</v>
      </c>
      <c r="F21" s="32" t="str">
        <f t="shared" si="2"/>
        <v>Media</v>
      </c>
      <c r="G21" s="191" t="s">
        <v>140</v>
      </c>
      <c r="H21" s="183" t="str">
        <f t="shared" si="6"/>
        <v/>
      </c>
      <c r="I21" s="189" t="str">
        <f t="shared" si="3"/>
        <v/>
      </c>
      <c r="J21" s="191" t="s">
        <v>71</v>
      </c>
      <c r="K21" s="183">
        <f t="shared" si="4"/>
        <v>0.8</v>
      </c>
      <c r="L21" s="189" t="str">
        <f t="shared" si="5"/>
        <v>Mayor</v>
      </c>
      <c r="M21" s="214">
        <f t="shared" si="8"/>
        <v>0.8</v>
      </c>
      <c r="N21" s="215" t="str">
        <f t="shared" si="7"/>
        <v>Mayor</v>
      </c>
    </row>
    <row r="22" spans="1:14" ht="73.5" customHeight="1" x14ac:dyDescent="0.25">
      <c r="A22" s="31" t="str">
        <f>'2 CONTEXTO E IDENTIFICACIÓN'!A24</f>
        <v>R14</v>
      </c>
      <c r="B22" s="206" t="str">
        <f>+'2 CONTEXTO E IDENTIFICACIÓN'!F24</f>
        <v xml:space="preserve">  </v>
      </c>
      <c r="C22" s="208"/>
      <c r="D22" s="180" t="str">
        <f t="shared" si="0"/>
        <v/>
      </c>
      <c r="E22" s="181" t="str">
        <f t="shared" si="1"/>
        <v/>
      </c>
      <c r="F22" s="32" t="str">
        <f t="shared" si="2"/>
        <v/>
      </c>
      <c r="G22" s="191"/>
      <c r="H22" s="183" t="str">
        <f t="shared" si="6"/>
        <v/>
      </c>
      <c r="I22" s="189" t="str">
        <f t="shared" si="3"/>
        <v/>
      </c>
      <c r="J22" s="191"/>
      <c r="K22" s="183" t="str">
        <f t="shared" si="4"/>
        <v/>
      </c>
      <c r="L22" s="189" t="str">
        <f t="shared" si="5"/>
        <v/>
      </c>
      <c r="M22" s="214" t="str">
        <f t="shared" si="8"/>
        <v/>
      </c>
      <c r="N22" s="215" t="str">
        <f t="shared" si="7"/>
        <v/>
      </c>
    </row>
    <row r="23" spans="1:14" ht="73.5" customHeight="1" x14ac:dyDescent="0.25">
      <c r="A23" s="31" t="str">
        <f>'2 CONTEXTO E IDENTIFICACIÓN'!A25</f>
        <v>R15</v>
      </c>
      <c r="B23" s="206" t="str">
        <f>+'2 CONTEXTO E IDENTIFICACIÓN'!F25</f>
        <v xml:space="preserve">  </v>
      </c>
      <c r="C23" s="208"/>
      <c r="D23" s="180" t="str">
        <f t="shared" si="0"/>
        <v/>
      </c>
      <c r="E23" s="181" t="str">
        <f t="shared" si="1"/>
        <v/>
      </c>
      <c r="F23" s="32" t="str">
        <f t="shared" si="2"/>
        <v/>
      </c>
      <c r="G23" s="191"/>
      <c r="H23" s="183" t="str">
        <f t="shared" si="6"/>
        <v/>
      </c>
      <c r="I23" s="189" t="str">
        <f t="shared" si="3"/>
        <v/>
      </c>
      <c r="J23" s="191"/>
      <c r="K23" s="183" t="str">
        <f t="shared" si="4"/>
        <v/>
      </c>
      <c r="L23" s="189" t="str">
        <f t="shared" si="5"/>
        <v/>
      </c>
      <c r="M23" s="214" t="str">
        <f t="shared" si="8"/>
        <v/>
      </c>
      <c r="N23" s="215" t="str">
        <f t="shared" si="7"/>
        <v/>
      </c>
    </row>
    <row r="24" spans="1:14" ht="73.5" customHeight="1" x14ac:dyDescent="0.25">
      <c r="A24" s="31" t="str">
        <f>'2 CONTEXTO E IDENTIFICACIÓN'!A26</f>
        <v>R16</v>
      </c>
      <c r="B24" s="206" t="str">
        <f>+'2 CONTEXTO E IDENTIFICACIÓN'!F26</f>
        <v xml:space="preserve">  </v>
      </c>
      <c r="C24" s="208"/>
      <c r="D24" s="180" t="str">
        <f t="shared" si="0"/>
        <v/>
      </c>
      <c r="E24" s="181" t="str">
        <f t="shared" si="1"/>
        <v/>
      </c>
      <c r="F24" s="32" t="str">
        <f t="shared" si="2"/>
        <v/>
      </c>
      <c r="G24" s="191"/>
      <c r="H24" s="183" t="str">
        <f t="shared" si="6"/>
        <v/>
      </c>
      <c r="I24" s="189" t="str">
        <f t="shared" si="3"/>
        <v/>
      </c>
      <c r="J24" s="191"/>
      <c r="K24" s="183" t="str">
        <f t="shared" si="4"/>
        <v/>
      </c>
      <c r="L24" s="189" t="str">
        <f t="shared" si="5"/>
        <v/>
      </c>
      <c r="M24" s="214" t="str">
        <f t="shared" si="8"/>
        <v/>
      </c>
      <c r="N24" s="215" t="str">
        <f t="shared" si="7"/>
        <v/>
      </c>
    </row>
    <row r="25" spans="1:14" ht="73.5" customHeight="1" x14ac:dyDescent="0.25">
      <c r="A25" s="31" t="str">
        <f>'2 CONTEXTO E IDENTIFICACIÓN'!A27</f>
        <v>R17</v>
      </c>
      <c r="B25" s="206" t="str">
        <f>+'2 CONTEXTO E IDENTIFICACIÓN'!F27</f>
        <v xml:space="preserve">  </v>
      </c>
      <c r="C25" s="208"/>
      <c r="D25" s="180" t="str">
        <f t="shared" si="0"/>
        <v/>
      </c>
      <c r="E25" s="181" t="str">
        <f t="shared" si="1"/>
        <v/>
      </c>
      <c r="F25" s="32" t="str">
        <f t="shared" si="2"/>
        <v/>
      </c>
      <c r="G25" s="191"/>
      <c r="H25" s="183" t="str">
        <f t="shared" si="6"/>
        <v/>
      </c>
      <c r="I25" s="189" t="str">
        <f t="shared" si="3"/>
        <v/>
      </c>
      <c r="J25" s="191"/>
      <c r="K25" s="183" t="str">
        <f t="shared" si="4"/>
        <v/>
      </c>
      <c r="L25" s="189" t="str">
        <f t="shared" si="5"/>
        <v/>
      </c>
      <c r="M25" s="214" t="str">
        <f t="shared" si="8"/>
        <v/>
      </c>
      <c r="N25" s="215" t="str">
        <f t="shared" si="7"/>
        <v/>
      </c>
    </row>
    <row r="26" spans="1:14" ht="73.5" customHeight="1" x14ac:dyDescent="0.25">
      <c r="A26" s="31" t="str">
        <f>'2 CONTEXTO E IDENTIFICACIÓN'!A28</f>
        <v>R18</v>
      </c>
      <c r="B26" s="206" t="str">
        <f>+'2 CONTEXTO E IDENTIFICACIÓN'!F28</f>
        <v xml:space="preserve">  </v>
      </c>
      <c r="C26" s="208"/>
      <c r="D26" s="180" t="str">
        <f t="shared" si="0"/>
        <v/>
      </c>
      <c r="E26" s="181" t="str">
        <f t="shared" si="1"/>
        <v/>
      </c>
      <c r="F26" s="32" t="str">
        <f t="shared" si="2"/>
        <v/>
      </c>
      <c r="G26" s="191"/>
      <c r="H26" s="183" t="str">
        <f t="shared" si="6"/>
        <v/>
      </c>
      <c r="I26" s="189" t="str">
        <f t="shared" si="3"/>
        <v/>
      </c>
      <c r="J26" s="191"/>
      <c r="K26" s="183" t="str">
        <f t="shared" si="4"/>
        <v/>
      </c>
      <c r="L26" s="189" t="str">
        <f t="shared" si="5"/>
        <v/>
      </c>
      <c r="M26" s="214" t="str">
        <f t="shared" si="8"/>
        <v/>
      </c>
      <c r="N26" s="215" t="str">
        <f t="shared" si="7"/>
        <v/>
      </c>
    </row>
    <row r="27" spans="1:14" ht="73.5" customHeight="1" x14ac:dyDescent="0.25">
      <c r="A27" s="31" t="str">
        <f>'2 CONTEXTO E IDENTIFICACIÓN'!A29</f>
        <v>R19</v>
      </c>
      <c r="B27" s="206" t="str">
        <f>+'2 CONTEXTO E IDENTIFICACIÓN'!F29</f>
        <v xml:space="preserve">  </v>
      </c>
      <c r="C27" s="208"/>
      <c r="D27" s="180" t="str">
        <f t="shared" si="0"/>
        <v/>
      </c>
      <c r="E27" s="181" t="str">
        <f t="shared" si="1"/>
        <v/>
      </c>
      <c r="F27" s="32" t="str">
        <f t="shared" si="2"/>
        <v/>
      </c>
      <c r="G27" s="191"/>
      <c r="H27" s="183" t="str">
        <f t="shared" si="6"/>
        <v/>
      </c>
      <c r="I27" s="189" t="str">
        <f t="shared" si="3"/>
        <v/>
      </c>
      <c r="J27" s="191"/>
      <c r="K27" s="183" t="str">
        <f t="shared" si="4"/>
        <v/>
      </c>
      <c r="L27" s="189" t="str">
        <f t="shared" si="5"/>
        <v/>
      </c>
      <c r="M27" s="214" t="str">
        <f t="shared" si="8"/>
        <v/>
      </c>
      <c r="N27" s="215" t="str">
        <f t="shared" si="7"/>
        <v/>
      </c>
    </row>
    <row r="28" spans="1:14" ht="73.5" customHeight="1" thickBot="1" x14ac:dyDescent="0.3">
      <c r="A28" s="47" t="str">
        <f>'2 CONTEXTO E IDENTIFICACIÓN'!A30</f>
        <v>R20</v>
      </c>
      <c r="B28" s="206" t="str">
        <f>+'2 CONTEXTO E IDENTIFICACIÓN'!F30</f>
        <v xml:space="preserve">  </v>
      </c>
      <c r="C28" s="209"/>
      <c r="D28" s="193" t="str">
        <f t="shared" si="0"/>
        <v/>
      </c>
      <c r="E28" s="182" t="str">
        <f t="shared" si="1"/>
        <v/>
      </c>
      <c r="F28" s="48" t="str">
        <f t="shared" si="2"/>
        <v/>
      </c>
      <c r="G28" s="192"/>
      <c r="H28" s="187" t="str">
        <f t="shared" si="6"/>
        <v/>
      </c>
      <c r="I28" s="190" t="str">
        <f t="shared" si="3"/>
        <v/>
      </c>
      <c r="J28" s="192"/>
      <c r="K28" s="187" t="str">
        <f t="shared" si="4"/>
        <v/>
      </c>
      <c r="L28" s="190" t="str">
        <f t="shared" si="5"/>
        <v/>
      </c>
      <c r="M28" s="216" t="str">
        <f t="shared" si="8"/>
        <v/>
      </c>
      <c r="N28" s="217" t="str">
        <f t="shared" si="7"/>
        <v/>
      </c>
    </row>
  </sheetData>
  <sheetProtection algorithmName="SHA-512" hashValue="RF8AwQl7PQesfc1r6IHIbDb/gggLgM+3IKfUhpgYadfA2qCbfHRb31vQivi5H/DmK4eIvY7wEnvK1fkk1708Cw==" saltValue="S54zlJLmIPgpjVjtQgmOEg==" spinCount="100000" sheet="1" formatCells="0" formatColumns="0" formatRows="0" sort="0" autoFilter="0" pivotTables="0"/>
  <autoFilter ref="A8:N8" xr:uid="{00000000-0009-0000-0000-000002000000}"/>
  <dataConsolidate/>
  <mergeCells count="12">
    <mergeCell ref="AH2:AJ3"/>
    <mergeCell ref="AH4:AJ4"/>
    <mergeCell ref="AH5:AJ5"/>
    <mergeCell ref="V7:Y7"/>
    <mergeCell ref="P7:T7"/>
    <mergeCell ref="A2:C5"/>
    <mergeCell ref="D2:AG5"/>
    <mergeCell ref="C7:F7"/>
    <mergeCell ref="G7:I7"/>
    <mergeCell ref="J7:L7"/>
    <mergeCell ref="M7:N7"/>
    <mergeCell ref="G6:N6"/>
  </mergeCells>
  <conditionalFormatting sqref="E9:E28 G9:G28">
    <cfRule type="cellIs" dxfId="213" priority="1" operator="equal">
      <formula>$T$9</formula>
    </cfRule>
    <cfRule type="cellIs" dxfId="212" priority="2" operator="equal">
      <formula>$T$10</formula>
    </cfRule>
    <cfRule type="cellIs" dxfId="211" priority="3" operator="equal">
      <formula>$T$11</formula>
    </cfRule>
    <cfRule type="cellIs" dxfId="210" priority="4" operator="equal">
      <formula>$T$12</formula>
    </cfRule>
    <cfRule type="cellIs" dxfId="209" priority="5" operator="equal">
      <formula>$T$13</formula>
    </cfRule>
  </conditionalFormatting>
  <conditionalFormatting sqref="F9:F28">
    <cfRule type="cellIs" dxfId="208" priority="163" operator="equal">
      <formula>$P$13</formula>
    </cfRule>
    <cfRule type="cellIs" dxfId="207" priority="159" operator="equal">
      <formula>$P$9</formula>
    </cfRule>
    <cfRule type="cellIs" dxfId="206" priority="160" operator="equal">
      <formula>$P$10</formula>
    </cfRule>
    <cfRule type="cellIs" dxfId="205" priority="161" operator="equal">
      <formula>$P$11</formula>
    </cfRule>
    <cfRule type="cellIs" dxfId="204" priority="162" operator="equal">
      <formula>$P$12</formula>
    </cfRule>
  </conditionalFormatting>
  <conditionalFormatting sqref="H9:H28">
    <cfRule type="cellIs" dxfId="203" priority="77" operator="equal">
      <formula>$W$10</formula>
    </cfRule>
    <cfRule type="cellIs" dxfId="202" priority="78" operator="equal">
      <formula>$W$11</formula>
    </cfRule>
    <cfRule type="cellIs" dxfId="201" priority="79" operator="equal">
      <formula>$W$12</formula>
    </cfRule>
    <cfRule type="cellIs" dxfId="200" priority="80" operator="equal">
      <formula>$W$13</formula>
    </cfRule>
    <cfRule type="cellIs" dxfId="199" priority="76" operator="equal">
      <formula>$W$9</formula>
    </cfRule>
  </conditionalFormatting>
  <conditionalFormatting sqref="I9:J28">
    <cfRule type="cellIs" dxfId="198" priority="81" operator="equal">
      <formula>$V$9</formula>
    </cfRule>
    <cfRule type="cellIs" dxfId="197" priority="82" operator="equal">
      <formula>$V$10</formula>
    </cfRule>
    <cfRule type="cellIs" dxfId="196" priority="83" operator="equal">
      <formula>$V$11</formula>
    </cfRule>
    <cfRule type="cellIs" dxfId="195" priority="84" operator="equal">
      <formula>$V$12</formula>
    </cfRule>
    <cfRule type="cellIs" dxfId="194" priority="85" operator="equal">
      <formula>$V$13</formula>
    </cfRule>
  </conditionalFormatting>
  <conditionalFormatting sqref="K9:K28">
    <cfRule type="cellIs" dxfId="193" priority="61" operator="equal">
      <formula>$W$9</formula>
    </cfRule>
    <cfRule type="cellIs" dxfId="192" priority="62" operator="equal">
      <formula>$W$10</formula>
    </cfRule>
    <cfRule type="cellIs" dxfId="191" priority="63" operator="equal">
      <formula>$W$11</formula>
    </cfRule>
    <cfRule type="cellIs" dxfId="190" priority="64" operator="equal">
      <formula>$W$12</formula>
    </cfRule>
    <cfRule type="cellIs" dxfId="189" priority="65" operator="equal">
      <formula>$W$13</formula>
    </cfRule>
  </conditionalFormatting>
  <conditionalFormatting sqref="L9:L28">
    <cfRule type="cellIs" dxfId="188" priority="96" operator="equal">
      <formula>$V$9</formula>
    </cfRule>
    <cfRule type="cellIs" dxfId="187" priority="97" operator="equal">
      <formula>$V$10</formula>
    </cfRule>
    <cfRule type="cellIs" dxfId="186" priority="98" operator="equal">
      <formula>$V$11</formula>
    </cfRule>
    <cfRule type="cellIs" dxfId="185" priority="99" operator="equal">
      <formula>$V$12</formula>
    </cfRule>
    <cfRule type="cellIs" dxfId="184" priority="100" operator="equal">
      <formula>$V$13</formula>
    </cfRule>
  </conditionalFormatting>
  <conditionalFormatting sqref="M9:M28">
    <cfRule type="cellIs" dxfId="183" priority="6" operator="equal">
      <formula>$W$9</formula>
    </cfRule>
    <cfRule type="cellIs" dxfId="182" priority="7" operator="equal">
      <formula>$W$10</formula>
    </cfRule>
    <cfRule type="cellIs" dxfId="181" priority="8" operator="equal">
      <formula>$W$11</formula>
    </cfRule>
    <cfRule type="cellIs" dxfId="180" priority="9" operator="equal">
      <formula>$W$12</formula>
    </cfRule>
    <cfRule type="cellIs" dxfId="179" priority="10" operator="equal">
      <formula>$W$13</formula>
    </cfRule>
  </conditionalFormatting>
  <conditionalFormatting sqref="N9:N28">
    <cfRule type="cellIs" dxfId="178" priority="31" operator="equal">
      <formula>$V$9</formula>
    </cfRule>
    <cfRule type="cellIs" dxfId="177" priority="32" operator="equal">
      <formula>$V$10</formula>
    </cfRule>
    <cfRule type="cellIs" dxfId="176" priority="33" operator="equal">
      <formula>$V$11</formula>
    </cfRule>
    <cfRule type="cellIs" dxfId="175" priority="34" operator="equal">
      <formula>$V$12</formula>
    </cfRule>
    <cfRule type="cellIs" dxfId="174" priority="35" operator="equal">
      <formula>$V$13</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8" xr:uid="{00000000-0002-0000-0200-000000000000}"/>
    <dataValidation allowBlank="1" showInputMessage="1" showErrorMessage="1" prompt="Es la materialización del riesgo y las consecuencias de su aparición. Su escala es: 5 bajo impacto, 10 medio, 20 alto impacto._x000a_" sqref="IP8:JA8" xr:uid="{00000000-0002-0000-0200-000001000000}"/>
    <dataValidation type="list" allowBlank="1" showInputMessage="1" showErrorMessage="1" sqref="IU12:JA12 IP9:JA11" xr:uid="{00000000-0002-0000-0200-000002000000}">
      <formula1>#REF!</formula1>
    </dataValidation>
    <dataValidation type="list" allowBlank="1" showInputMessage="1" showErrorMessage="1" sqref="G9:G28" xr:uid="{00000000-0002-0000-0200-000003000000}">
      <formula1>Afectación_Económica</formula1>
    </dataValidation>
    <dataValidation type="list" allowBlank="1" showInputMessage="1" showErrorMessage="1" sqref="J9:J28" xr:uid="{00000000-0002-0000-0200-000004000000}">
      <formula1>Reputacional</formula1>
    </dataValidation>
  </dataValidations>
  <printOptions horizontalCentered="1" verticalCentered="1"/>
  <pageMargins left="0.31496062992125984" right="0.27559055118110237" top="0.23622047244094491" bottom="0.15748031496062992" header="0" footer="0"/>
  <pageSetup scale="63" orientation="landscape" r:id="rId1"/>
  <headerFooter alignWithMargins="0"/>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35"/>
  <sheetViews>
    <sheetView showGridLines="0" zoomScale="70" zoomScaleNormal="70" workbookViewId="0">
      <pane xSplit="1" ySplit="8" topLeftCell="B10" activePane="bottomRight" state="frozen"/>
      <selection pane="topRight" activeCell="B1" sqref="B1"/>
      <selection pane="bottomLeft" activeCell="A7" sqref="A7"/>
      <selection pane="bottomRight" activeCell="K27" sqref="K27"/>
    </sheetView>
  </sheetViews>
  <sheetFormatPr baseColWidth="10" defaultColWidth="14.28515625" defaultRowHeight="12.75" x14ac:dyDescent="0.25"/>
  <cols>
    <col min="1" max="1" width="12.85546875" style="82" customWidth="1"/>
    <col min="2" max="2" width="29.42578125" style="87" customWidth="1"/>
    <col min="3" max="3" width="16.42578125" style="82" customWidth="1"/>
    <col min="4" max="4" width="12.42578125" style="87" customWidth="1"/>
    <col min="5" max="5" width="25" style="87" customWidth="1"/>
    <col min="6" max="6" width="3.85546875" style="87" customWidth="1"/>
    <col min="7" max="7" width="7.42578125" style="87" customWidth="1"/>
    <col min="8" max="8" width="14" style="87" customWidth="1"/>
    <col min="9" max="9" width="13.85546875" style="87" customWidth="1"/>
    <col min="10" max="13" width="12.42578125" style="87" customWidth="1"/>
    <col min="14" max="14" width="3.85546875" style="87" customWidth="1"/>
    <col min="15" max="15" width="4.85546875" style="82" customWidth="1"/>
    <col min="16" max="16" width="6.42578125" style="82" customWidth="1"/>
    <col min="17" max="17" width="11" style="82" bestFit="1" customWidth="1"/>
    <col min="18" max="22" width="12" style="82" customWidth="1"/>
    <col min="23" max="27" width="11.42578125" style="82" customWidth="1"/>
    <col min="28" max="28" width="5.42578125" style="82" bestFit="1" customWidth="1"/>
    <col min="29" max="29" width="26.85546875" style="82" customWidth="1"/>
    <col min="30" max="34" width="22.85546875" style="87" customWidth="1"/>
    <col min="35" max="35" width="23.42578125" style="82" customWidth="1"/>
    <col min="36" max="263" width="11.42578125" style="82" customWidth="1"/>
    <col min="264" max="264" width="12.7109375" style="82" customWidth="1"/>
    <col min="265" max="265" width="47" style="82" customWidth="1"/>
    <col min="266" max="266" width="35" style="82" customWidth="1"/>
    <col min="267" max="16384" width="14.28515625" style="82"/>
  </cols>
  <sheetData>
    <row r="1" spans="1:48" x14ac:dyDescent="0.25">
      <c r="C1" s="87"/>
      <c r="E1" s="130"/>
      <c r="F1" s="130"/>
      <c r="J1" s="130"/>
      <c r="K1" s="130"/>
      <c r="O1" s="87"/>
      <c r="P1" s="87"/>
      <c r="Q1" s="87"/>
      <c r="R1" s="87"/>
      <c r="S1" s="135"/>
      <c r="T1" s="135"/>
      <c r="U1" s="87"/>
      <c r="V1" s="87"/>
      <c r="W1" s="87"/>
      <c r="X1" s="87"/>
      <c r="Y1" s="87"/>
      <c r="Z1" s="87"/>
      <c r="AA1" s="87"/>
      <c r="AB1" s="87"/>
      <c r="AD1" s="82"/>
      <c r="AE1" s="82"/>
      <c r="AF1" s="82"/>
      <c r="AG1" s="82"/>
      <c r="AH1" s="82"/>
      <c r="AR1" s="87"/>
      <c r="AS1" s="87"/>
      <c r="AT1" s="87"/>
      <c r="AU1" s="87"/>
      <c r="AV1" s="87"/>
    </row>
    <row r="2" spans="1:48" s="311" customFormat="1" ht="30.95" customHeight="1" x14ac:dyDescent="0.2">
      <c r="A2" s="370"/>
      <c r="B2" s="370"/>
      <c r="C2" s="370"/>
      <c r="D2" s="371" t="s">
        <v>386</v>
      </c>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3"/>
      <c r="AH2" s="365" t="s">
        <v>387</v>
      </c>
      <c r="AI2" s="366"/>
      <c r="AJ2" s="366"/>
    </row>
    <row r="3" spans="1:48" s="311" customFormat="1" ht="30.95" customHeight="1" x14ac:dyDescent="0.2">
      <c r="A3" s="370"/>
      <c r="B3" s="370"/>
      <c r="C3" s="370"/>
      <c r="D3" s="374"/>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6"/>
      <c r="AH3" s="366"/>
      <c r="AI3" s="366"/>
      <c r="AJ3" s="366"/>
    </row>
    <row r="4" spans="1:48" s="311" customFormat="1" ht="30.95" customHeight="1" x14ac:dyDescent="0.2">
      <c r="A4" s="370"/>
      <c r="B4" s="370"/>
      <c r="C4" s="370"/>
      <c r="D4" s="374"/>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6"/>
      <c r="AH4" s="365" t="s">
        <v>388</v>
      </c>
      <c r="AI4" s="366"/>
      <c r="AJ4" s="366"/>
    </row>
    <row r="5" spans="1:48" s="311" customFormat="1" ht="30.95" customHeight="1" thickBot="1" x14ac:dyDescent="0.25">
      <c r="A5" s="370"/>
      <c r="B5" s="370"/>
      <c r="C5" s="370"/>
      <c r="D5" s="377"/>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9"/>
      <c r="AH5" s="365" t="s">
        <v>389</v>
      </c>
      <c r="AI5" s="366"/>
      <c r="AJ5" s="366"/>
    </row>
    <row r="6" spans="1:48" s="71" customFormat="1" ht="15.75" thickBot="1" x14ac:dyDescent="0.25">
      <c r="A6" s="232"/>
      <c r="B6" s="231"/>
      <c r="C6" s="231"/>
      <c r="D6" s="74"/>
      <c r="G6" s="399" t="s">
        <v>21</v>
      </c>
      <c r="H6" s="400"/>
      <c r="I6" s="400"/>
      <c r="J6" s="400"/>
      <c r="K6" s="400"/>
      <c r="L6" s="400"/>
      <c r="M6" s="401"/>
      <c r="O6" s="75"/>
      <c r="P6" s="75"/>
      <c r="Q6" s="76"/>
      <c r="R6" s="395" t="s">
        <v>86</v>
      </c>
      <c r="S6" s="395"/>
      <c r="T6" s="395"/>
      <c r="U6" s="395"/>
      <c r="V6" s="396"/>
      <c r="AD6" s="72"/>
      <c r="AE6" s="72"/>
      <c r="AF6" s="72"/>
      <c r="AG6" s="72"/>
      <c r="AH6" s="72"/>
    </row>
    <row r="7" spans="1:48" x14ac:dyDescent="0.25">
      <c r="A7" s="77"/>
      <c r="B7" s="78"/>
      <c r="C7" s="402" t="s">
        <v>88</v>
      </c>
      <c r="D7" s="402"/>
      <c r="E7" s="402"/>
      <c r="F7" s="79"/>
      <c r="G7" s="80"/>
      <c r="H7" s="81"/>
      <c r="I7" s="395" t="s">
        <v>86</v>
      </c>
      <c r="J7" s="395"/>
      <c r="K7" s="395"/>
      <c r="L7" s="395"/>
      <c r="M7" s="396"/>
      <c r="N7" s="79"/>
      <c r="O7" s="83"/>
      <c r="P7" s="83"/>
      <c r="R7" s="84">
        <v>0.2</v>
      </c>
      <c r="S7" s="84">
        <v>0.4</v>
      </c>
      <c r="T7" s="84">
        <v>0.6</v>
      </c>
      <c r="U7" s="84">
        <v>0.8</v>
      </c>
      <c r="V7" s="85">
        <v>1</v>
      </c>
      <c r="W7" s="86"/>
      <c r="X7" s="86"/>
      <c r="Y7" s="86"/>
      <c r="Z7" s="86"/>
      <c r="AA7" s="86"/>
      <c r="AB7" s="86"/>
      <c r="AC7" s="86"/>
    </row>
    <row r="8" spans="1:48" ht="25.5" x14ac:dyDescent="0.2">
      <c r="A8" s="88" t="s">
        <v>0</v>
      </c>
      <c r="B8" s="89" t="s">
        <v>1</v>
      </c>
      <c r="C8" s="90" t="s">
        <v>2</v>
      </c>
      <c r="D8" s="90" t="s">
        <v>4</v>
      </c>
      <c r="E8" s="91" t="s">
        <v>123</v>
      </c>
      <c r="F8" s="79"/>
      <c r="G8" s="83"/>
      <c r="H8" s="92"/>
      <c r="I8" s="93" t="s">
        <v>64</v>
      </c>
      <c r="J8" s="93" t="s">
        <v>7</v>
      </c>
      <c r="K8" s="93" t="s">
        <v>5</v>
      </c>
      <c r="L8" s="93" t="s">
        <v>6</v>
      </c>
      <c r="M8" s="94" t="s">
        <v>72</v>
      </c>
      <c r="N8" s="79"/>
      <c r="O8" s="83"/>
      <c r="P8" s="83"/>
      <c r="Q8" s="95"/>
      <c r="R8" s="96" t="s">
        <v>64</v>
      </c>
      <c r="S8" s="96" t="s">
        <v>7</v>
      </c>
      <c r="T8" s="96" t="s">
        <v>5</v>
      </c>
      <c r="U8" s="96" t="s">
        <v>6</v>
      </c>
      <c r="V8" s="97" t="s">
        <v>72</v>
      </c>
      <c r="Y8" s="86"/>
      <c r="Z8" s="86"/>
      <c r="AA8" s="98"/>
      <c r="AB8" s="98"/>
      <c r="AC8" s="98"/>
      <c r="AD8" s="98"/>
      <c r="AE8" s="98"/>
      <c r="AF8" s="98"/>
      <c r="AG8" s="98"/>
      <c r="AH8" s="98"/>
      <c r="AI8" s="98"/>
      <c r="AJ8" s="98"/>
    </row>
    <row r="9" spans="1:48" ht="50.25" customHeight="1" x14ac:dyDescent="0.2">
      <c r="A9" s="99" t="str">
        <f>'2 CONTEXTO E IDENTIFICACIÓN'!A11</f>
        <v>R1</v>
      </c>
      <c r="B9" s="100" t="str">
        <f>+'2 CONTEXTO E IDENTIFICACIÓN'!F11</f>
        <v>Posibilidad de pérdida reputacional por incumplimiento de las metas establecidas debido a la falta de ejecución y seguimiento de los planes institucionales</v>
      </c>
      <c r="C9" s="101" t="str">
        <f>+'3 PROBABIL E IMPACTO INHERENTE'!F9</f>
        <v>Baja</v>
      </c>
      <c r="D9" s="101" t="str">
        <f>+'3 PROBABIL E IMPACTO INHERENTE'!N9</f>
        <v>Moderado</v>
      </c>
      <c r="E9" s="100" t="str">
        <f>+IF(C9=$Q$9,IF(D9=$R$8,$R$9,IF(D9=$S$8,$S$9,IF(D9=$T$8,$T$9,IF(D9=$U$8,$U$9,IF(D9=$V$8,$V$9))))),IF(C9=$Q$10,IF(D9=$R$8,$R$10,IF(D9=$S$8,$S$10,IF(D9=$T$8,$T$10,IF(D9=$U$8,$U$10,IF(D9=$V$8,$V$10))))),IF(C9=$Q$11,IF(D9=$R$8,$R$11,IF(D9=$S$8,$S$11,IF(D9=$T$8,$T$11,IF(D9=$U$8,$U$11,IF(D9=$V$8,$V$11))))),IF(C9=$Q$12,IF(D9=$R$8,$R$12,IF(D9=$S$8,$S$12,IF(D9=$T$8,$T$12,IF(D9=$U$8,$U$12,IF(D9=$V$8,$V$12))))),IF(C9=$Q$13,IF(D9=$R$8,$R$13,IF(D9=$S$8,$S$13,IF(D9=$T$8,$T$13,IF(D9=$U$8,$U$13,IF(D9=$V$8,$V$13))))),"")))))</f>
        <v>Moderado</v>
      </c>
      <c r="F9" s="102"/>
      <c r="G9" s="397" t="s">
        <v>53</v>
      </c>
      <c r="H9" s="93" t="s">
        <v>61</v>
      </c>
      <c r="I9" s="103" t="str">
        <f>+IF(AND(C9=$Q$9,D9=$R$8),A9,"")&amp;" "&amp;IF(AND(C10=$Q$9,D10=$R$8),A10,"")&amp;" "&amp;IF(AND(C11=$Q$9,D11=$R$8),A11,"")&amp;" "&amp;IF(AND(C12=$Q$9,D12=$R$8),A12,"")&amp;" "&amp;IF(AND(C13=$Q$9,D13=$R$8),A13,"")&amp;" "&amp;IF(AND(C14=$Q$9,D14=$R$8),A14,"")&amp;" "&amp;IF(AND(C15=$Q$9,D15=$R$8),A15,"")&amp;" "&amp;IF(AND(C16=$Q$9,D16=$R$8),A16,"")&amp;" "&amp;IF(AND(C17=$Q$9,D17=$R$8),A17,"")&amp;" "&amp;IF(AND(C18=$Q$9,D18=$R$8),A18,"")&amp;" "&amp;IF(AND(C19=$Q$9,D19=$R$8),A19,"")&amp;" "&amp;IF(AND(C20=$Q$9,D20=$R$8),A20,"")&amp;" "&amp;IF(AND(C21=$Q$9,D21=$R$8),A21,"")&amp;" "&amp;IF(AND(C22=$Q$9,D22=$R$8),A22,"")&amp;" "&amp;IF(AND(C23=$Q$9,D23=$R$8),A23,"")&amp;" "&amp;IF(AND(C24=$Q$9,D24=$R$8),A24,"")&amp;" "&amp;IF(AND(C25=$Q$9,D25=$R$8),A25,"")&amp;" "&amp;IF(AND(C26=$Q$9,D26=$R$8),A26,"")&amp;" "&amp;IF(AND(C27=$Q$9,D27=$R$8),A27,"")&amp;" "&amp;IF(AND(C28=$Q$9,D28=$R$8),A28,"")</f>
        <v xml:space="preserve">                   </v>
      </c>
      <c r="J9" s="103" t="str">
        <f>+IF(AND(C9=$Q$9,D9=$S$8),A9,"")&amp;" "&amp;IF(AND(C10=$Q$9,D10=$S$8),A10,"")&amp;" "&amp;IF(AND(C11=$Q$9,D11=$S$8),A11,"")&amp;" "&amp;IF(AND(C12=$Q$9,D12=$S$8),A12,"")&amp;" "&amp;IF(AND(C13=$Q$9,D13=$S$8),A13,"")&amp;" "&amp;IF(AND(C14=$Q$9,D14=$S$8),A14,"")&amp;" "&amp;IF(AND(C15=$Q$9,D15=$S$8),A15,"")&amp;" "&amp;IF(AND(C16=$Q$9,D16=$S$8),A16,"")&amp;" "&amp;IF(AND(C17=$Q$9,D17=$S$8),A17,"")&amp;" "&amp;IF(AND(C18=$Q$9,D18=$S$8),A18,"")&amp;" "&amp;IF(AND(C19=$Q$9,D19=$S$8),A19,"")&amp;" "&amp;IF(AND(C20=$Q$9,D20=$S$8),A20,"")&amp;" "&amp;IF(AND(C21=$Q$9,D21=$S$8),A21,"")&amp;" "&amp;IF(AND(C22=$Q$9,D22=$S$8),A22,"")&amp;" "&amp;IF(AND(C23=$Q$9,D23=$S$8),A23,"")&amp;" "&amp;IF(AND(C24=$Q$9,D24=$S$8),A24,"")&amp;" "&amp;IF(AND(C25=$Q$9,D25=$S$8),A25,"")&amp;" "&amp;IF(AND(C26=$Q$9,D26=$S$8),A26,"")&amp;" "&amp;IF(AND(C27=$Q$9,D27=$S$8),A27,"")&amp;" "&amp;IF(AND(C28=$Q$9,D28=$S$8),A28,"")</f>
        <v xml:space="preserve">                   </v>
      </c>
      <c r="K9" s="103" t="str">
        <f>+IF(AND(C9=$Q$9,D9=$T$8),A9,"")&amp;" "&amp;IF(AND(C10=$Q$9,D10=$T$8),A10,"")&amp;" "&amp;IF(AND(C11=$Q$9,D11=$T$8),A11,"")&amp;" "&amp;IF(AND(C12=$Q$9,D12=$T$8),A12,"")&amp;" "&amp;IF(AND(C13=$Q$9,D13=$T$8),A13,"")&amp;" "&amp;IF(AND(C14=$Q$9,D14=$T$8),A14,"")&amp;" "&amp;IF(AND(C15=$Q$9,D15=$T$8),A15,"")&amp;" "&amp;IF(AND(C16=$Q$9,D16=$T$8),A16,"")&amp;" "&amp;IF(AND(C17=$Q$9,D17=$T$8),A17,"")&amp;" "&amp;IF(AND(C18=$Q$9,D18=$T$8),A18,"")&amp;" "&amp;IF(AND(C19=$Q$9,D19=$T$8),A19,"")&amp;" "&amp;IF(AND(C20=$Q$9,D20=$T$8),A20,"")&amp;" "&amp;IF(AND(C21=$Q$9,D21=$T$8),A21,"")&amp;" "&amp;IF(AND(C22=$Q$9,D22=$T$8),A22,"")&amp;" "&amp;IF(AND(C23=$Q$9,D23=$T$8),A23,"")&amp;" "&amp;IF(AND(C24=$Q$9,D24=$T$8),A24,"")&amp;" "&amp;IF(AND(C25=$Q$9,D25=$T$8),A25,"")&amp;" "&amp;IF(AND(C26=$Q$9,D26=$T$8),A26,"")&amp;" "&amp;IF(AND(C27=$Q$9,D27=$T$8),A27,"")&amp;" "&amp;IF(AND(C28=$Q$9,D28=$T$8),A28,"")</f>
        <v xml:space="preserve">                   </v>
      </c>
      <c r="L9" s="103" t="str">
        <f>+IF(AND(C9=$Q$9,D9=$U$8),A9,"")&amp;" "&amp;IF(AND(C10=$Q$9,D10=$U$8),A10,"")&amp;" "&amp;IF(AND(C11=$Q$9,D11=$U$8),A11,"")&amp;" "&amp;IF(AND(C12=$Q$9,D12=$U$8),A12,"")&amp;" "&amp;IF(AND(C13=$Q$9,D13=$U$8),A13,"")&amp;" "&amp;IF(AND(C14=$Q$9,D14=$U$8),A14,"")&amp;" "&amp;IF(AND(C15=$Q$9,D15=$U$8),A15,"")&amp;" "&amp;IF(AND(C16=$Q$9,D16=$U$8),A16,"")&amp;" "&amp;IF(AND(C17=$Q$9,D17=$U$8),A17,"")&amp;" "&amp;IF(AND(C18=$Q$9,D18=$U$8),A18,"")&amp;" "&amp;IF(AND(C19=$Q$9,D19=$U$8),A19,"")&amp;" "&amp;IF(AND(C20=$Q$9,D20=$U$8),A20,"")&amp;" "&amp;IF(AND(C21=$Q$9,D21=$U$8),A21,"")&amp;" "&amp;IF(AND(C22=$Q$9,D22=$U$8),A22,"")&amp;" "&amp;IF(AND(C23=$Q$9,D23=$U$8),A23,"")&amp;" "&amp;IF(AND(C24=$Q$9,D24=$U$8),A24,"")&amp;" "&amp;IF(AND(C25=$Q$9,D25=$U$8),A25,"")&amp;" "&amp;IF(AND(C26=$Q$9,D26=$U$8),A26,"")&amp;" "&amp;IF(AND(C27=$Q$9,D27=$U$8),A27,"")&amp;" "&amp;IF(AND(C28=$Q$9,D28=$U$8),A28,"")</f>
        <v xml:space="preserve">                   </v>
      </c>
      <c r="M9" s="104" t="str">
        <f>+IF(AND(C9=$Q$9,D9=$V$8),A9,"")&amp;" "&amp;IF(AND(C10=$Q$9,D10=$V$8),A10,"")&amp;" "&amp;IF(AND(C11=$Q$9,D11=$V$8),A11,"")&amp;" "&amp;IF(AND(C12=$Q$9,D12=$V$8),A12,"")&amp;" "&amp;IF(AND(C13=$Q$9,D13=$V$8),A13,"")&amp;" "&amp;IF(AND(C14=$Q$9,D14=$V$8),A14,"")&amp;" "&amp;IF(AND(C15=$Q$9,D15=$V$8),A15,"")&amp;" "&amp;IF(AND(C16=$Q$9,D16=$V$8),A16,"")&amp;" "&amp;IF(AND(C17=$Q$9,D17=$V$8),A17,"")&amp;" "&amp;IF(AND(C18=$Q$9,D18=$V$8),A18,"")&amp;" "&amp;IF(AND(C19=$Q$9,D19=$V$8),A19,"")&amp;" "&amp;IF(AND(C20=$Q$9,D20=$V$8),A20,"")&amp;" "&amp;IF(AND(C21=$Q$9,D21=$V$8),A21,"")&amp;" "&amp;IF(AND(C22=$Q$9,D22=$V$8),A22,"")&amp;" "&amp;IF(AND(C23=$Q$9,D23=$V$8),A23,"")&amp;" "&amp;IF(AND(C24=$Q$9,D24=$V$8),A24,"")&amp;" "&amp;IF(AND(C25=$Q$9,D25=$V$8),A25,"")&amp;" "&amp;IF(AND(C26=$Q$9,D26=$V$8),A26,"")&amp;" "&amp;IF(AND(C27=$Q$9,D27=$V$8),A27,"")&amp;" "&amp;IF(AND(C28=$Q$9,D28=$V$8),A28,"")</f>
        <v xml:space="preserve">                   </v>
      </c>
      <c r="N9" s="102"/>
      <c r="O9" s="393" t="s">
        <v>53</v>
      </c>
      <c r="P9" s="105">
        <v>1</v>
      </c>
      <c r="Q9" s="96" t="s">
        <v>61</v>
      </c>
      <c r="R9" s="103" t="s">
        <v>84</v>
      </c>
      <c r="S9" s="103" t="s">
        <v>84</v>
      </c>
      <c r="T9" s="103" t="s">
        <v>84</v>
      </c>
      <c r="U9" s="103" t="s">
        <v>84</v>
      </c>
      <c r="V9" s="104" t="s">
        <v>83</v>
      </c>
      <c r="Y9" s="86"/>
      <c r="Z9" s="86"/>
      <c r="AA9" s="98"/>
      <c r="AB9" s="98"/>
      <c r="AC9" s="98"/>
      <c r="AD9" s="106"/>
      <c r="AE9" s="106"/>
      <c r="AF9" s="106"/>
      <c r="AG9" s="106"/>
      <c r="AH9" s="106"/>
      <c r="AI9" s="98"/>
      <c r="AJ9" s="98"/>
    </row>
    <row r="10" spans="1:48" ht="30.6" customHeight="1" x14ac:dyDescent="0.2">
      <c r="A10" s="99" t="str">
        <f>'2 CONTEXTO E IDENTIFICACIÓN'!A12</f>
        <v>R2</v>
      </c>
      <c r="B10" s="100" t="str">
        <f>+'2 CONTEXTO E IDENTIFICACIÓN'!F12</f>
        <v>Posibilidad de pérdida económica por contratación sin el lleno de requisitos de acuerdo al estatuto y manual de contratación debido a la falta de verificaciónen en la etapa precontractual</v>
      </c>
      <c r="C10" s="101" t="str">
        <f>+'3 PROBABIL E IMPACTO INHERENTE'!F10</f>
        <v>Alta</v>
      </c>
      <c r="D10" s="101" t="str">
        <f>+'3 PROBABIL E IMPACTO INHERENTE'!N10</f>
        <v>Mayor</v>
      </c>
      <c r="E10" s="100" t="str">
        <f>+IF(C10=$Q$9,IF(D10=$R$8,$R$9,IF(D10=$S$8,$S$9,IF(D10=$T$8,$T$9,IF(D10=$U$8,$U$9,IF(D10=$V$8,$V$9))))),IF(C10=$Q$10,IF(D10=$R$8,$R$10,IF(D10=$S$8,$S$10,IF(D10=$T$8,$T$10,IF(D10=$U$8,$U$10,IF(D10=$V$8,$V$10))))),IF(C10=$Q$11,IF(D10=$R$8,$R$11,IF(D10=$S$8,$S$11,IF(D10=$T$8,$T$11,IF(D10=$U$8,$U$11,IF(D10=$V$8,$V$11))))),IF(C10=$Q$12,IF(D10=$R$8,$R$12,IF(D10=$S$8,$S$12,IF(D10=$T$8,$T$12,IF(D10=$U$8,$U$12,IF(D10=$V$8,$V$12))))),IF(C10=$Q$13,IF(D10=$R$8,$R$13,IF(D10=$S$8,$S$13,IF(D10=$T$8,$T$13,IF(D10=$U$8,$U$13,IF(D10=$V$8,$V$13))))),"")))))</f>
        <v>Alto</v>
      </c>
      <c r="F10" s="102"/>
      <c r="G10" s="397"/>
      <c r="H10" s="93" t="s">
        <v>60</v>
      </c>
      <c r="I10" s="107" t="str">
        <f>+IF(AND(C9=$Q$10,D9=$R$8),A9,"")&amp;" "&amp;IF(AND(C10=$Q$10,D10=$R$8),A10,"")&amp;" "&amp;IF(AND(C11=$Q$10,D11=$R$8),A11,"")&amp;" "&amp;IF(AND(C12=$Q$10,D12=$R$8),A12,"")&amp;" "&amp;IF(AND(C13=$Q$10,D13=$R$8),A13,"")&amp;" "&amp;IF(AND(C14=$Q$10,D14=$R$8),A14,"")&amp;" "&amp;IF(AND(C15=$Q$10,D15=$R$8),A15,"")&amp;" "&amp;IF(AND(C16=$Q$10,D16=$R$8),A16,"")&amp;" "&amp;IF(AND(C17=$Q$10,D17=$R$8),A17,"")&amp;" "&amp;IF(AND(C18=$Q$10,D18=$R$8),A18,"")&amp;" "&amp;IF(AND(C19=$Q$10,D19=$R$8),A19,"")&amp;" "&amp;IF(AND(C20=$Q$10,D20=$R$8),A20,"")&amp;" "&amp;IF(AND(C21=$Q$10,D21=$R$8),A21,"")&amp;" "&amp;IF(AND(C22=$Q$10,D22=$R$8),A22,"")&amp;" "&amp;IF(AND(C23=$Q$10,D23=$R$8),A23,"")&amp;" "&amp;IF(AND(C24=$Q$10,D24=$R$8),A24,"")&amp;" "&amp;IF(AND(C25=$Q$10,D25=$R$8),A25,"")&amp;" "&amp;IF(AND(C26=$Q$10,D26=$R$8),A26,"")&amp;" "&amp;IF(AND(C27=$Q$10,D27=$R$8),A27,"")&amp;" "&amp;IF(AND(C28=$Q$10,D28=$R$8),A28,"")</f>
        <v xml:space="preserve">                   </v>
      </c>
      <c r="J10" s="107" t="str">
        <f>+IF(AND(C9=$Q$10,D9=$S$8),A9,"")&amp;" "&amp;IF(AND(C10=$Q$10,D10=$S$8),A10,"")&amp;" "&amp;IF(AND(C11=$Q$10,D11=$S$8),A11,"")&amp;" "&amp;IF(AND(C12=$Q$10,D12=$S$8),A12,"")&amp;" "&amp;IF(AND(C13=$Q$10,D13=$S$8),A13,"")&amp;" "&amp;IF(AND(C14=$Q$10,D14=$S$8),A14,"")&amp;" "&amp;IF(AND(C15=$Q$10,D15=$S$8),A15,"")&amp;" "&amp;IF(AND(C16=$Q$10,D16=$S$8),A16,"")&amp;" "&amp;IF(AND(C17=$Q$10,D17=$S$8),A17,"")&amp;" "&amp;IF(AND(C18=$Q$10,D18=$S$8),A18,"")&amp;" "&amp;IF(AND(C19=$Q$10,D19=$S$8),A19,"")&amp;" "&amp;IF(AND(C20=$Q$10,D20=$S$8),A20,"")&amp;" "&amp;IF(AND(C21=$Q$10,D21=$S$8),A21,"")&amp;" "&amp;IF(AND(C22=$Q$10,D22=$S$8),A22,"")&amp;" "&amp;IF(AND(C23=$Q$10,D23=$S$8),A23,"")&amp;" "&amp;IF(AND(C24=$Q$10,D24=$S$8),A24,"")&amp;" "&amp;IF(AND(C25=$Q$10,D25=$S$8),A25,"")&amp;" "&amp;IF(AND(C26=$Q$10,D26=$S$8),A26,"")&amp;" "&amp;IF(AND(C27=$Q$10,D27=$S$8),A27,"")&amp;" "&amp;IF(AND(C28=$Q$10,D28=$S$8),A28,"")</f>
        <v xml:space="preserve">                   </v>
      </c>
      <c r="K10" s="103" t="str">
        <f>+IF(AND(C9=$Q$10,D9=$T$8),A9,"")&amp;" "&amp;IF(AND(C10=$Q$10,D10=$T$8),A10,"")&amp;" "&amp;IF(AND(C11=$Q$10,D11=$T$8),A11,"")&amp;" "&amp;IF(AND(C12=$Q$10,D12=$T$8),A12,"")&amp;" "&amp;IF(AND(C13=$Q$10,D13=$T$8),A13,"")&amp;" "&amp;IF(AND(C14=$Q$10,D14=$T$8),A14,"")&amp;" "&amp;IF(AND(C15=$Q$10,D15=$T$8),A15,"")&amp;" "&amp;IF(AND(C16=$Q$10,D16=$T$8),A16,"")&amp;" "&amp;IF(AND(C17=$Q$10,D17=$T$8),A17,"")&amp;" "&amp;IF(AND(C18=$Q$10,D18=$T$8),A18,"")&amp;" "&amp;IF(AND(C19=$Q$10,D19=$T$8),A19,"")&amp;" "&amp;IF(AND(C20=$Q$10,D20=$T$8),A20,"")&amp;" "&amp;IF(AND(C21=$Q$10,D21=$T$8),A21,"")&amp;" "&amp;IF(AND(C22=$Q$10,D22=$T$8),A22,"")&amp;" "&amp;IF(AND(C23=$Q$10,D23=$T$8),A23,"")&amp;" "&amp;IF(AND(C24=$Q$10,D24=$T$8),A24,"")&amp;" "&amp;IF(AND(C25=$Q$10,D25=$T$8),A25,"")&amp;" "&amp;IF(AND(C26=$Q$10,D26=$T$8),A26,"")&amp;" "&amp;IF(AND(C27=$Q$10,D27=$T$8),A27,"")&amp;" "&amp;IF(AND(C28=$Q$10,D28=$T$8),A28,"")</f>
        <v xml:space="preserve">                   </v>
      </c>
      <c r="L10" s="103" t="str">
        <f>+IF(AND(C9=$Q$10,D9=$U$8),A9,"")&amp;" "&amp;IF(AND(C10=$Q$10,D10=$U$8),A10,"")&amp;" "&amp;IF(AND(C11=$Q$10,D11=$U$8),A11,"")&amp;" "&amp;IF(AND(C12=$Q$10,D12=$U$8),A12,"")&amp;" "&amp;IF(AND(C13=$Q$10,D13=$U$8),A13,"")&amp;" "&amp;IF(AND(C14=$Q$10,D14=$U$8),A14,"")&amp;" "&amp;IF(AND(C15=$Q$10,D15=$U$8),A15,"")&amp;" "&amp;IF(AND(C16=$Q$10,D16=$U$8),A16,"")&amp;" "&amp;IF(AND(C17=$Q$10,D17=$U$8),A17,"")&amp;" "&amp;IF(AND(C18=$Q$10,D18=$U$8),A18,"")&amp;" "&amp;IF(AND(C19=$Q$10,D19=$U$8),A19,"")&amp;" "&amp;IF(AND(C20=$Q$10,D20=$U$8),A20,"")&amp;" "&amp;IF(AND(C21=$Q$10,D21=$U$8),A21,"")&amp;" "&amp;IF(AND(C22=$Q$10,D22=$U$8),A22,"")&amp;" "&amp;IF(AND(C23=$Q$10,D23=$U$8),A23,"")&amp;" "&amp;IF(AND(C24=$Q$10,D24=$U$8),A24,"")&amp;" "&amp;IF(AND(C25=$Q$10,D25=$U$8),A25,"")&amp;" "&amp;IF(AND(C26=$Q$10,D26=$U$8),A26,"")&amp;" "&amp;IF(AND(C27=$Q$10,D27=$U$8),A27,"")&amp;" "&amp;IF(AND(C28=$Q$10,D28=$U$8),A28,"")</f>
        <v xml:space="preserve"> R2 R3 R4                </v>
      </c>
      <c r="M10" s="104" t="str">
        <f>+IF(AND(C9=$Q$10,D9=$V$8),A9,"")&amp;" "&amp;IF(AND(C10=$Q$10,D10=$V$8),A10,"")&amp;" "&amp;IF(AND(C11=$Q$10,D11=$V$8),A11,"")&amp;" "&amp;IF(AND(C12=$Q$10,D12=$V$8),A12,"")&amp;" "&amp;IF(AND(C13=$Q$10,D13=$V$8),A13,"")&amp;" "&amp;IF(AND(C14=$Q$10,D14=$V$8),A14,"")&amp;" "&amp;IF(AND(C15=$Q$10,D15=$V$8),A15,"")&amp;" "&amp;IF(AND(C16=$Q$10,D16=$V$8),A16,"")&amp;" "&amp;IF(AND(C17=$Q$10,D17=$V$8),A17,"")&amp;" "&amp;IF(AND(C18=$Q$10,D18=$V$8),A18,"")&amp;" "&amp;IF(AND(C19=$Q$10,D19=$V$8),A19,"")&amp;" "&amp;IF(AND(C20=$Q$10,D20=$V$8),A20,"")&amp;" "&amp;IF(AND(C21=$Q$10,D21=$V$8),A21,"")&amp;" "&amp;IF(AND(C22=$Q$10,D22=$V$8),A22,"")&amp;" "&amp;IF(AND(C23=$Q$10,D23=$V$8),A23,"")&amp;" "&amp;IF(AND(C24=$Q$10,D24=$V$8),A24,"")&amp;" "&amp;IF(AND(C25=$Q$10,D25=$V$8),A25,"")&amp;" "&amp;IF(AND(C26=$Q$10,D26=$V$8),A26,"")&amp;" "&amp;IF(AND(C27=$Q$10,D27=$V$8),A27,"")&amp;" "&amp;IF(AND(C28=$Q$10,D28=$V$8),A28,"")</f>
        <v xml:space="preserve">                   </v>
      </c>
      <c r="N10" s="102"/>
      <c r="O10" s="393"/>
      <c r="P10" s="105">
        <v>0.8</v>
      </c>
      <c r="Q10" s="96" t="s">
        <v>60</v>
      </c>
      <c r="R10" s="107" t="s">
        <v>5</v>
      </c>
      <c r="S10" s="107" t="s">
        <v>5</v>
      </c>
      <c r="T10" s="103" t="s">
        <v>84</v>
      </c>
      <c r="U10" s="103" t="s">
        <v>84</v>
      </c>
      <c r="V10" s="104" t="s">
        <v>83</v>
      </c>
      <c r="Y10" s="86"/>
      <c r="Z10" s="86"/>
      <c r="AA10" s="98"/>
      <c r="AB10" s="108"/>
      <c r="AC10" s="109"/>
      <c r="AD10" s="106"/>
      <c r="AE10" s="106"/>
      <c r="AF10" s="106"/>
      <c r="AG10" s="106"/>
      <c r="AH10" s="106"/>
      <c r="AI10" s="98"/>
      <c r="AJ10" s="98"/>
    </row>
    <row r="11" spans="1:48" ht="30.6" customHeight="1" x14ac:dyDescent="0.2">
      <c r="A11" s="99" t="str">
        <f>'2 CONTEXTO E IDENTIFICACIÓN'!A13</f>
        <v>R3</v>
      </c>
      <c r="B11" s="100" t="str">
        <f>+'2 CONTEXTO E IDENTIFICACIÓN'!F13</f>
        <v>Posibilidad de pérdida económica por incumplimiento del objeto contractual  debido a la inadecuada supervisión</v>
      </c>
      <c r="C11" s="101" t="str">
        <f>+'3 PROBABIL E IMPACTO INHERENTE'!F11</f>
        <v>Alta</v>
      </c>
      <c r="D11" s="101" t="str">
        <f>+'3 PROBABIL E IMPACTO INHERENTE'!N11</f>
        <v>Mayor</v>
      </c>
      <c r="E11" s="100" t="str">
        <f>+IF(C11=$Q$9,IF(D11=$R$8,$R$9,IF(D11=$S$8,$S$9,IF(D11=$T$8,$T$9,IF(D11=$U$8,$U$9,IF(D11=$V$8,$V$9))))),IF(C11=$Q$10,IF(D11=$R$8,$R$10,IF(D11=$S$8,$S$10,IF(D11=$T$8,$T$10,IF(D11=$U$8,$U$10,IF(D11=$V$8,$V$10))))),IF(C11=$Q$11,IF(D11=$R$8,$R$11,IF(D11=$S$8,$S$11,IF(D11=$T$8,$T$11,IF(D11=$U$8,$U$11,IF(D11=$V$8,$V$11))))),IF(C11=$Q$12,IF(D11=$R$8,$R$12,IF(D11=$S$8,$S$12,IF(D11=$T$8,$T$12,IF(D11=$U$8,$U$12,IF(D11=$V$8,$V$12))))),IF(C11=$Q$13,IF(D11=$R$8,$R$13,IF(D11=$S$8,$S$13,IF(D11=$T$8,$T$13,IF(D11=$U$8,$U$13,IF(D11=$V$8,$V$13))))),"")))))</f>
        <v>Alto</v>
      </c>
      <c r="F11" s="102"/>
      <c r="G11" s="397"/>
      <c r="H11" s="93" t="s">
        <v>58</v>
      </c>
      <c r="I11" s="107" t="str">
        <f>+IF(AND(C9=$Q$11,D9=$R$8),A9,"")&amp;" "&amp;IF(AND(C10=$Q$11,D10=$R$8),A10,"")&amp;" "&amp;IF(AND(C11=$Q$11,D11=$R$8),A11,"")&amp;" "&amp;IF(AND(C12=$Q$11,D12=$R$8),A12,"")&amp;" "&amp;IF(AND(C13=$Q$11,D13=$R$8),A13,"")&amp;" "&amp;IF(AND(C14=$Q$11,D14=$R$8),A14,"")&amp;" "&amp;IF(AND(C15=$Q$11,D15=$R$8),A15,"")&amp;" "&amp;IF(AND(C16=$Q$11,D16=$R$8),A16,"")&amp;" "&amp;IF(AND(C17=$Q$11,D17=$R$8),A17,"")&amp;" "&amp;IF(AND(C18=$Q$11,D18=$R$8),A18,"")&amp;" "&amp;IF(AND(C19=$Q$11,D19=$R$8),A19,"")&amp;" "&amp;IF(AND(C20=$Q$11,D20=$R$8),A20,"")&amp;" "&amp;IF(AND(C21=$Q$11,D21=$R$8),A21,"")&amp;" "&amp;IF(AND(C22=$Q$11,D22=$R$8),A22,"")&amp;" "&amp;IF(AND(C23=$Q$11,D23=$R$8),A23,"")&amp;" "&amp;IF(AND(C24=$Q$11,D24=$R$8),A24,"")&amp;" "&amp;IF(AND(C25=$Q$11,D25=$R$8),A25,"")&amp;" "&amp;IF(AND(C26=$Q$11,D26=$R$8),A26,"")&amp;" "&amp;IF(AND(C27=$Q$11,D27=$R$8),A27,"")&amp;" "&amp;IF(AND(C28=$Q$11,D28=$R$8),A28,"")</f>
        <v xml:space="preserve">                   </v>
      </c>
      <c r="J11" s="107" t="str">
        <f>+IF(AND(C9=$Q$11,D9=$S$8),A9,"")&amp;" "&amp;IF(AND(C10=$Q$11,D10=$S$8),A10,"")&amp;" "&amp;IF(AND(C11=$Q$11,D11=$S$8),A11,"")&amp;" "&amp;IF(AND(C12=$Q$11,D12=$S$8),A12,"")&amp;" "&amp;IF(AND(C13=$Q$11,D13=$S$8),A13,"")&amp;" "&amp;IF(AND(C14=$Q$11,D14=$S$8),A14,"")&amp;" "&amp;IF(AND(C15=$Q$11,D15=$S$8),A15,"")&amp;" "&amp;IF(AND(C16=$Q$11,D16=$S$8),A16,"")&amp;" "&amp;IF(AND(C17=$Q$11,D17=$S$8),A17,"")&amp;" "&amp;IF(AND(C18=$Q$11,D18=$S$8),A18,"")&amp;" "&amp;IF(AND(C19=$Q$11,D19=$S$8),A19,"")&amp;" "&amp;IF(AND(C20=$Q$11,D20=$S$8),A20,"")&amp;" "&amp;IF(AND(C21=$Q$11,D21=$S$8),A21,"")&amp;" "&amp;IF(AND(C22=$Q$11,D22=$S$8),A22,"")&amp;" "&amp;IF(AND(C23=$Q$11,D23=$S$8),A23,"")&amp;" "&amp;IF(AND(C24=$Q$11,D24=$S$8),A24,"")&amp;" "&amp;IF(AND(C25=$Q$11,D25=$S$8),A25,"")&amp;" "&amp;IF(AND(C26=$Q$11,D26=$S$8),A26,"")&amp;" "&amp;IF(AND(C27=$Q$11,D27=$S$8),A27,"")&amp;" "&amp;IF(AND(C28=$Q$11,D28=$S$8),A28,"")</f>
        <v xml:space="preserve">                   </v>
      </c>
      <c r="K11" s="107" t="str">
        <f>+IF(AND(C9=$Q$11,D9=$T$8),A9,"")&amp;" "&amp;IF(AND(C10=$Q$11,D10=$T$8),A10,"")&amp;" "&amp;IF(AND(C11=$Q$11,D11=$T$8),A11,"")&amp;" "&amp;IF(AND(C12=$Q$11,D12=$T$8),A12,"")&amp;" "&amp;IF(AND(C13=$Q$11,D13=$T$8),A13,"")&amp;" "&amp;IF(AND(C14=$Q$11,D14=$T$8),A14,"")&amp;" "&amp;IF(AND(C15=$Q$11,D15=$T$8),A15,"")&amp;" "&amp;IF(AND(C16=$Q$11,D16=$T$8),A16,"")&amp;" "&amp;IF(AND(C17=$Q$11,D17=$T$8),A17,"")&amp;" "&amp;IF(AND(C18=$Q$11,D18=$T$8),A18,"")&amp;" "&amp;IF(AND(C19=$Q$11,D19=$T$8),A19,"")&amp;" "&amp;IF(AND(C20=$Q$11,D20=$T$8),A20,"")&amp;" "&amp;IF(AND(C21=$Q$11,D21=$T$8),A21,"")&amp;" "&amp;IF(AND(C22=$Q$11,D22=$T$8),A22,"")&amp;" "&amp;IF(AND(C23=$Q$11,D23=$T$8),A23,"")&amp;" "&amp;IF(AND(C24=$Q$11,D24=$T$8),A24,"")&amp;" "&amp;IF(AND(C25=$Q$11,D25=$T$8),A25,"")&amp;" "&amp;IF(AND(C26=$Q$11,D26=$T$8),A26,"")&amp;" "&amp;IF(AND(C27=$Q$11,D27=$T$8),A27,"")&amp;" "&amp;IF(AND(C28=$Q$11,D28=$T$8),A28,"")</f>
        <v xml:space="preserve">                   </v>
      </c>
      <c r="L11" s="103" t="str">
        <f>+IF(AND(C9=$Q$11,D9=$U$8),A9,"")&amp;" "&amp;IF(AND(C10=$Q$11,D10=$U$8),A10,"")&amp;" "&amp;IF(AND(C11=$Q$11,D11=$U$8),A11,"")&amp;" "&amp;IF(AND(C12=$Q$11,D12=$U$8),A12,"")&amp;" "&amp;IF(AND(C13=$Q$11,D13=$U$8),A13,"")&amp;" "&amp;IF(AND(C14=$Q$11,D14=$U$8),A14,"")&amp;" "&amp;IF(AND(C15=$Q$11,D15=$U$8),A15,"")&amp;" "&amp;IF(AND(C16=$Q$11,D16=$U$8),A16,"")&amp;" "&amp;IF(AND(C17=$Q$11,D17=$U$8),A17,"")&amp;" "&amp;IF(AND(C18=$Q$11,D18=$U$8),A18,"")&amp;" "&amp;IF(AND(C19=$Q$11,D19=$U$8),A19,"")&amp;" "&amp;IF(AND(C20=$Q$11,D20=$U$8),A20,"")&amp;" "&amp;IF(AND(C21=$Q$11,D21=$U$8),A21,"")&amp;" "&amp;IF(AND(C22=$Q$11,D22=$U$8),A22,"")&amp;" "&amp;IF(AND(C23=$Q$11,D23=$U$8),A23,"")&amp;" "&amp;IF(AND(C24=$Q$11,D24=$U$8),A24,"")&amp;" "&amp;IF(AND(C25=$Q$11,D25=$U$8),A25,"")&amp;" "&amp;IF(AND(C26=$Q$11,D26=$U$8),A26,"")&amp;" "&amp;IF(AND(C27=$Q$11,D27=$U$8),A27,"")&amp;" "&amp;IF(AND(C28=$Q$11,D28=$U$8),A28,"")</f>
        <v xml:space="preserve">      R7     R12 R13       </v>
      </c>
      <c r="M11" s="104" t="str">
        <f>+IF(AND(C9=$Q$11,D9=$V$8),A9,"")&amp;" "&amp;IF(AND(C10=$Q$11,D10=$V$8),A10,"")&amp;" "&amp;IF(AND(C11=$Q$11,D11=$V$8),A11,"")&amp;" "&amp;IF(AND(C12=$Q$11,D12=$V$8),A12,"")&amp;" "&amp;IF(AND(C13=$Q$11,D13=$V$8),A13,"")&amp;" "&amp;IF(AND(C14=$Q$11,D14=$V$8),A14,"")&amp;" "&amp;IF(AND(C15=$Q$11,D15=$V$8),A15,"")&amp;" "&amp;IF(AND(C16=$Q$11,D16=$V$8),A16,"")&amp;" "&amp;IF(AND(C17=$Q$11,D17=$V$8),A17,"")&amp;" "&amp;IF(AND(C18=$Q$11,D18=$V$8),A18,"")&amp;" "&amp;IF(AND(C19=$Q$11,D19=$V$8),A19,"")&amp;" "&amp;IF(AND(C20=$Q$11,D20=$V$8),A20,"")&amp;" "&amp;IF(AND(C21=$Q$11,D21=$V$8),A21,"")&amp;" "&amp;IF(AND(C22=$Q$11,D22=$V$8),A22,"")&amp;" "&amp;IF(AND(C23=$Q$11,D23=$V$8),A23,"")&amp;" "&amp;IF(AND(C24=$Q$11,D24=$V$8),A24,"")&amp;" "&amp;IF(AND(C25=$Q$11,D25=$V$8),A25,"")&amp;" "&amp;IF(AND(C26=$Q$11,D26=$V$8),A26,"")&amp;" "&amp;IF(AND(C27=$Q$11,D27=$V$8),A27,"")&amp;" "&amp;IF(AND(C28=$Q$11,D28=$V$8),A28,"")</f>
        <v xml:space="preserve">     R6  R8            </v>
      </c>
      <c r="N11" s="102"/>
      <c r="O11" s="393"/>
      <c r="P11" s="105">
        <v>0.6</v>
      </c>
      <c r="Q11" s="96" t="s">
        <v>58</v>
      </c>
      <c r="R11" s="107" t="s">
        <v>5</v>
      </c>
      <c r="S11" s="107" t="s">
        <v>5</v>
      </c>
      <c r="T11" s="107" t="s">
        <v>5</v>
      </c>
      <c r="U11" s="103" t="s">
        <v>84</v>
      </c>
      <c r="V11" s="104" t="s">
        <v>83</v>
      </c>
      <c r="Y11" s="86"/>
      <c r="Z11" s="86"/>
      <c r="AA11" s="98"/>
      <c r="AB11" s="108"/>
      <c r="AC11" s="109"/>
      <c r="AD11" s="106"/>
      <c r="AE11" s="106"/>
      <c r="AF11" s="106"/>
      <c r="AG11" s="106"/>
      <c r="AH11" s="110"/>
      <c r="AI11" s="98"/>
      <c r="AJ11" s="98"/>
    </row>
    <row r="12" spans="1:48" ht="30.6" customHeight="1" x14ac:dyDescent="0.2">
      <c r="A12" s="99" t="str">
        <f>'2 CONTEXTO E IDENTIFICACIÓN'!A14</f>
        <v>R4</v>
      </c>
      <c r="B12" s="100" t="str">
        <f>+'2 CONTEXTO E IDENTIFICACIÓN'!F14</f>
        <v>Posibilidad de pérdida económica y reputacional por recibir o solicitar cualquier dádiva o beneficio a nombre propio o de terceros, para el direccionamiento de estudios previos, evaluaciones o aplicación de una modalidad de selección diferente a la que corresponda por ley debido al interés en adjudicar y/o celebrar un contrato que beneficie a un proponente</v>
      </c>
      <c r="C12" s="101" t="str">
        <f>+'3 PROBABIL E IMPACTO INHERENTE'!F12</f>
        <v>Alta</v>
      </c>
      <c r="D12" s="101" t="str">
        <f>+'3 PROBABIL E IMPACTO INHERENTE'!N12</f>
        <v>Mayor</v>
      </c>
      <c r="E12" s="100" t="str">
        <f t="shared" ref="E12:E28" si="0">+IF(C12=$Q$9,IF(D12=$R$8,$R$9,IF(D12=$S$8,$S$9,IF(D12=$T$8,$T$9,IF(D12=$U$8,$U$9,IF(D12=$V$8,$V$9))))),IF(C12=$Q$10,IF(D12=$R$8,$R$10,IF(D12=$S$8,$S$10,IF(D12=$T$8,$T$10,IF(D12=$U$8,$U$10,IF(D12=$V$8,$V$10))))),IF(C12=$Q$11,IF(D12=$R$8,$R$11,IF(D12=$S$8,$S$11,IF(D12=$T$8,$T$11,IF(D12=$U$8,$U$11,IF(D12=$V$8,$V$11))))),IF(C12=$Q$12,IF(D12=$R$8,$R$12,IF(D12=$S$8,$S$12,IF(D12=$T$8,$T$12,IF(D12=$U$8,$U$12,IF(D12=$V$8,$V$12))))),IF(C12=$Q$13,IF(D12=$R$8,$R$13,IF(D12=$S$8,$S$13,IF(D12=$T$8,$T$13,IF(D12=$U$8,$U$13,IF(D12=$V$8,$V$13))))),"")))))</f>
        <v>Alto</v>
      </c>
      <c r="F12" s="102"/>
      <c r="G12" s="397"/>
      <c r="H12" s="93" t="s">
        <v>56</v>
      </c>
      <c r="I12" s="111" t="str">
        <f>+IF(AND(C9=$Q$12,D9=$R$8),A9,"")&amp;" "&amp;IF(AND(C10=$Q$12,D10=$R$8),A10,"")&amp;" "&amp;IF(AND(C11=$Q$12,D11=$R$8),A11,"")&amp;" "&amp;IF(AND(C12=$Q$12,D12=$R$8),A12,"")&amp;" "&amp;IF(AND(C13=$Q$12,D13=$R$8),A13,"")&amp;" "&amp;IF(AND(C14=$Q$12,D14=$R$8),A14,"")&amp;" "&amp;IF(AND(C15=$Q$12,D15=$R$8),A15,"")&amp;" "&amp;IF(AND(C16=$Q$12,D16=$R$8),A16,"")&amp;" "&amp;IF(AND(C17=$Q$12,D17=$R$8),A17,"")&amp;" "&amp;IF(AND(C18=$Q$12,D18=$R$8),A18,"")&amp;" "&amp;IF(AND(C19=$Q$12,D19=$R$8),A19,"")&amp;" "&amp;IF(AND(C20=$Q$12,D20=$R$8),A20,"")&amp;" "&amp;IF(AND(C21=$Q$12,D21=$R$8),A21,"")&amp;" "&amp;IF(AND(C22=$Q$12,D22=$R$8),A22,"")&amp;" "&amp;IF(AND(C23=$Q$12,D23=$R$8),A23,"")&amp;" "&amp;IF(AND(C24=$Q$12,D24=$R$8),A24,"")&amp;" "&amp;IF(AND(C25=$Q$12,D25=$R$8),A25,"")&amp;" "&amp;IF(AND(C26=$Q$12,D26=$R$8),A26,"")&amp;" "&amp;IF(AND(C27=$Q$12,D27=$R$8),A27,"")&amp;" "&amp;IF(AND(C28=$Q$12,D28=$R$8),A28,"")</f>
        <v xml:space="preserve">          R11         </v>
      </c>
      <c r="J12" s="107" t="str">
        <f>+IF(AND(C9=$Q$12,D9=$S$8),A9,"")&amp;" "&amp;IF(AND(C10=$Q$12,D10=$S$8),A10,"")&amp;" "&amp;IF(AND(C11=$Q$12,D11=$S$8),A11,"")&amp;" "&amp;IF(AND(C12=$Q$12,D12=$S$8),A12,"")&amp;" "&amp;IF(AND(C13=$Q$12,D13=$S$8),A13,"")&amp;" "&amp;IF(AND(C14=$Q$12,D14=$S$8),A14,"")&amp;" "&amp;IF(AND(C15=$Q$12,D15=$S$8),A15,"")&amp;" "&amp;IF(AND(C16=$Q$12,D16=$S$8),A16,"")&amp;" "&amp;IF(AND(C17=$Q$12,D17=$S$8),A17,"")&amp;" "&amp;IF(AND(C18=$Q$12,D18=$S$8),A18,"")&amp;" "&amp;IF(AND(C19=$Q$12,D19=$S$8),A19,"")&amp;" "&amp;IF(AND(C20=$Q$12,D20=$S$8),A20,"")&amp;" "&amp;IF(AND(C21=$Q$12,D21=$S$8),A21,"")&amp;" "&amp;IF(AND(C22=$Q$12,D22=$S$8),A22,"")&amp;" "&amp;IF(AND(C23=$Q$12,D23=$S$8),A23,"")&amp;" "&amp;IF(AND(C24=$Q$12,D24=$S$8),A24,"")&amp;" "&amp;IF(AND(C25=$Q$12,D25=$S$8),A25,"")&amp;" "&amp;IF(AND(C26=$Q$12,D26=$S$8),A26,"")&amp;" "&amp;IF(AND(C27=$Q$12,D27=$S$8),A27,"")&amp;" "&amp;IF(AND(C28=$Q$12,D28=$S$8),A28,"")</f>
        <v xml:space="preserve">                   </v>
      </c>
      <c r="K12" s="107" t="str">
        <f>+IF(AND(C9=$Q$12,D9=$T$8),A9,"")&amp;" "&amp;IF(AND(C10=$Q$12,D10=$T$8),A10,"")&amp;" "&amp;IF(AND(C11=$Q$12,D11=$T$8),A11,"")&amp;" "&amp;IF(AND(C12=$Q$12,D12=$T$8),A12,"")&amp;" "&amp;IF(AND(C13=$Q$12,D13=$T$8),A13,"")&amp;" "&amp;IF(AND(C14=$Q$12,D14=$T$8),A14,"")&amp;" "&amp;IF(AND(C15=$Q$12,D15=$T$8),A15,"")&amp;" "&amp;IF(AND(C16=$Q$12,D16=$T$8),A16,"")&amp;" "&amp;IF(AND(C17=$Q$12,D17=$T$8),A17,"")&amp;" "&amp;IF(AND(C18=$Q$12,D18=$T$8),A18,"")&amp;" "&amp;IF(AND(C19=$Q$12,D19=$T$8),A19,"")&amp;" "&amp;IF(AND(C20=$Q$12,D20=$T$8),A20,"")&amp;" "&amp;IF(AND(C21=$Q$12,D21=$T$8),A21,"")&amp;" "&amp;IF(AND(C22=$Q$12,D22=$T$8),A22,"")&amp;" "&amp;IF(AND(C23=$Q$12,D23=$T$8),A23,"")&amp;" "&amp;IF(AND(C24=$Q$12,D24=$T$8),A24,"")&amp;" "&amp;IF(AND(C25=$Q$12,D25=$T$8),A25,"")&amp;" "&amp;IF(AND(C26=$Q$12,D26=$T$8),A26,"")&amp;" "&amp;IF(AND(C27=$Q$12,D27=$T$8),A27,"")&amp;" "&amp;IF(AND(C28=$Q$12,D28=$T$8),A28,"")</f>
        <v xml:space="preserve">R1                   </v>
      </c>
      <c r="L12" s="103" t="str">
        <f>+IF(AND(C9=$Q$12,D9=$U$8),A9,"")&amp;" "&amp;IF(AND(C10=$Q$12,D10=$U$8),A10,"")&amp;" "&amp;IF(AND(C11=$Q$12,D11=$U$8),A11,"")&amp;" "&amp;IF(AND(C12=$Q$12,D12=$U$8),A12,"")&amp;" "&amp;IF(AND(C13=$Q$12,D13=$U$8),A13,"")&amp;" "&amp;IF(AND(C14=$Q$12,D14=$U$8),A14,"")&amp;" "&amp;IF(AND(C15=$Q$12,D15=$U$8),A15,"")&amp;" "&amp;IF(AND(C16=$Q$12,D16=$U$8),A16,"")&amp;" "&amp;IF(AND(C17=$Q$12,D17=$U$8),A17,"")&amp;" "&amp;IF(AND(C18=$Q$12,D18=$U$8),A18,"")&amp;" "&amp;IF(AND(C19=$Q$12,D19=$U$8),A19,"")&amp;" "&amp;IF(AND(C20=$Q$12,D20=$U$8),A20,"")&amp;" "&amp;IF(AND(C21=$Q$12,D21=$U$8),A21,"")&amp;" "&amp;IF(AND(C22=$Q$12,D22=$U$8),A22,"")&amp;" "&amp;IF(AND(C23=$Q$12,D23=$U$8),A23,"")&amp;" "&amp;IF(AND(C24=$Q$12,D24=$U$8),A24,"")&amp;" "&amp;IF(AND(C25=$Q$12,D25=$U$8),A25,"")&amp;" "&amp;IF(AND(C26=$Q$12,D26=$U$8),A26,"")&amp;" "&amp;IF(AND(C27=$Q$12,D27=$U$8),A27,"")&amp;" "&amp;IF(AND(C28=$Q$12,D28=$U$8),A28,"")</f>
        <v xml:space="preserve">    R5    R9           </v>
      </c>
      <c r="M12" s="104" t="str">
        <f>+IF(AND(C9=$Q$12,D9=$V$8),A9,"")&amp;" "&amp;IF(AND(C10=$Q$12,D10=$V$8),A10,"")&amp;" "&amp;IF(AND(C11=$Q$12,D11=$V$8),A11,"")&amp;" "&amp;IF(AND(C12=$Q$12,D12=$V$8),A12,"")&amp;" "&amp;IF(AND(C13=$Q$12,D13=$V$8),A13,"")&amp;" "&amp;IF(AND(C14=$Q$12,D14=$V$8),A14,"")&amp;" "&amp;IF(AND(C15=$Q$12,D15=$V$8),A15,"")&amp;" "&amp;IF(AND(C16=$Q$12,D16=$V$8),A16,"")&amp;" "&amp;IF(AND(C17=$Q$12,D17=$V$8),A17,"")&amp;" "&amp;IF(AND(C18=$Q$12,D18=$V$8),A18,"")&amp;" "&amp;IF(AND(C19=$Q$12,D19=$V$8),A19,"")&amp;" "&amp;IF(AND(C20=$Q$12,D20=$V$8),A20,"")&amp;" "&amp;IF(AND(C21=$Q$12,D21=$V$8),A21,"")&amp;" "&amp;IF(AND(C22=$Q$12,D22=$V$8),A22,"")&amp;" "&amp;IF(AND(C23=$Q$12,D23=$V$8),A23,"")&amp;" "&amp;IF(AND(C24=$Q$12,D24=$V$8),A24,"")&amp;" "&amp;IF(AND(C25=$Q$12,D25=$V$8),A25,"")&amp;" "&amp;IF(AND(C26=$Q$12,D26=$V$8),A26,"")&amp;" "&amp;IF(AND(C27=$Q$12,D27=$V$8),A27,"")&amp;" "&amp;IF(AND(C28=$Q$12,D28=$V$8),A28,"")</f>
        <v xml:space="preserve">         R10          </v>
      </c>
      <c r="N12" s="102"/>
      <c r="O12" s="393"/>
      <c r="P12" s="105">
        <v>0.4</v>
      </c>
      <c r="Q12" s="96" t="s">
        <v>56</v>
      </c>
      <c r="R12" s="111" t="s">
        <v>85</v>
      </c>
      <c r="S12" s="107" t="s">
        <v>5</v>
      </c>
      <c r="T12" s="107" t="s">
        <v>5</v>
      </c>
      <c r="U12" s="103" t="s">
        <v>84</v>
      </c>
      <c r="V12" s="104" t="s">
        <v>83</v>
      </c>
      <c r="Y12" s="86"/>
      <c r="Z12" s="86"/>
      <c r="AA12" s="98"/>
      <c r="AB12" s="108"/>
      <c r="AC12" s="109"/>
      <c r="AD12" s="106"/>
      <c r="AE12" s="106"/>
      <c r="AF12" s="106"/>
      <c r="AG12" s="110"/>
      <c r="AH12" s="106"/>
      <c r="AI12" s="98"/>
      <c r="AJ12" s="98"/>
    </row>
    <row r="13" spans="1:48" ht="30.6" customHeight="1" thickBot="1" x14ac:dyDescent="0.25">
      <c r="A13" s="99" t="str">
        <f>'2 CONTEXTO E IDENTIFICACIÓN'!A15</f>
        <v>R5</v>
      </c>
      <c r="B13" s="100" t="str">
        <f>+'2 CONTEXTO E IDENTIFICACIÓN'!F15</f>
        <v>Posibilidad de pérdida económica y reputacional por fallos condenatorios a la USI ESE debido a la falta defensa, presentación de pruebas y seguimiento en los procesos judiciales</v>
      </c>
      <c r="C13" s="101" t="str">
        <f>+'3 PROBABIL E IMPACTO INHERENTE'!F13</f>
        <v>Baja</v>
      </c>
      <c r="D13" s="101" t="str">
        <f>+'3 PROBABIL E IMPACTO INHERENTE'!N13</f>
        <v>Mayor</v>
      </c>
      <c r="E13" s="100" t="str">
        <f t="shared" si="0"/>
        <v>Alto</v>
      </c>
      <c r="F13" s="102"/>
      <c r="G13" s="398"/>
      <c r="H13" s="112" t="s">
        <v>54</v>
      </c>
      <c r="I13" s="113" t="str">
        <f>+IF(AND(C9=$Q$13,D9=$R$8),A9,"")&amp;" "&amp;IF(AND(C10=$Q$13,D10=$R$8),A10,"")&amp;" "&amp;IF(AND(C11=$Q$13,D11=$R$8),A11,"")&amp;" "&amp;IF(AND(C12=$Q$13,D12=$R$8),A12,"")&amp;" "&amp;IF(AND(C13=$Q$13,D13=$R$8),A13,"")&amp;" "&amp;IF(AND(C14=$Q$13,D14=$R$8),A14,"")&amp;" "&amp;IF(AND(C15=$Q$13,D15=$R$8),A15,"")&amp;" "&amp;IF(AND(C16=$Q$13,D16=$R$8),A16,"")&amp;" "&amp;IF(AND(C17=$Q$13,D17=$R$8),A17,"")&amp;" "&amp;IF(AND(C18=$Q$13,D18=$R$8),A18,"")&amp;" "&amp;IF(AND(C19=$Q$13,D19=$R$8),A19,"")&amp;" "&amp;IF(AND(C20=$Q$13,D20=$R$8),A20,"")&amp;" "&amp;IF(AND(C21=$Q$13,D21=$R$8),A21,"")&amp;" "&amp;IF(AND(C22=$Q$13,D22=$R$8),A22,"")&amp;" "&amp;IF(AND(C23=$Q$13,D23=$R$8),A23,"")&amp;" "&amp;IF(AND(C24=$Q$13,D24=$R$8),A24,"")&amp;" "&amp;IF(AND(C25=$Q$13,D25=$R$8),A25,"")&amp;" "&amp;IF(AND(C26=$Q$13,D26=$R$8),A26,"")&amp;" "&amp;IF(AND(C27=$Q$13,D27=$R$8),A27,"")&amp;" "&amp;IF(AND(C28=$Q$13,D28=$R$8),A28,"")</f>
        <v xml:space="preserve">                   </v>
      </c>
      <c r="J13" s="113" t="str">
        <f>+IF(AND(C9=$Q$13,D9=$S$8),A9,"")&amp;" "&amp;IF(AND(C10=$Q$13,D10=$S$8),A10,"")&amp;" "&amp;IF(AND(C11=$Q$13,D11=$S$8),A11,"")&amp;" "&amp;IF(AND(C12=$Q$13,D12=$S$8),A12,"")&amp;" "&amp;IF(AND(C13=$Q$13,D13=$S$8),A13,"")&amp;" "&amp;IF(AND(C14=$Q$13,D14=$S$8),A14,"")&amp;" "&amp;IF(AND(C15=$Q$13,D15=$S$8),A15,"")&amp;" "&amp;IF(AND(C16=$Q$13,D16=$S$8),A16,"")&amp;" "&amp;IF(AND(C17=$Q$13,D17=$S$8),A17,"")&amp;" "&amp;IF(AND(C18=$Q$13,D18=$S$8),A18,"")&amp;" "&amp;IF(AND(C19=$Q$13,D19=$S$8),A19,"")&amp;" "&amp;IF(AND(C20=$Q$13,D20=$S$8),A20,"")&amp;" "&amp;IF(AND(C21=$Q$13,D21=$S$8),A21,"")&amp;" "&amp;IF(AND(C22=$Q$13,D22=$S$8),A22,"")&amp;" "&amp;IF(AND(C23=$Q$13,D23=$S$8),A23,"")&amp;" "&amp;IF(AND(C24=$Q$13,D24=$S$8),A24,"")&amp;" "&amp;IF(AND(C25=$Q$13,D25=$S$8),A25,"")&amp;" "&amp;IF(AND(C26=$Q$13,D26=$S$8),A26,"")&amp;" "&amp;IF(AND(C27=$Q$13,D27=$S$8),A27,"")&amp;" "&amp;IF(AND(C28=$Q$13,D28=$S$8),A28,"")</f>
        <v xml:space="preserve">                   </v>
      </c>
      <c r="K13" s="114" t="str">
        <f>+IF(AND(C9=$Q$13,D9=$T$8),A9,"")&amp;" "&amp;IF(AND(C10=$Q$13,D10=$T$8),A10,"")&amp;" "&amp;IF(AND(C11=$Q$13,D11=$T$8),A11,"")&amp;" "&amp;IF(AND(C12=$Q$13,D12=$T$8),A12,"")&amp;" "&amp;IF(AND(C13=$Q$13,D13=$T$8),A13,"")&amp;" "&amp;IF(AND(C14=$Q$13,D14=$T$8),A14,"")&amp;" "&amp;IF(AND(C15=$Q$13,D15=$T$8),A15,"")&amp;" "&amp;IF(AND(C16=$Q$13,D16=$T$8),A16,"")&amp;" "&amp;IF(AND(C17=$Q$13,D17=$T$8),A17,"")&amp;" "&amp;IF(AND(C18=$Q$13,D18=$T$8),A18,"")&amp;" "&amp;IF(AND(C19=$Q$13,D19=$T$8),A19,"")&amp;" "&amp;IF(AND(C20=$Q$13,D20=$T$8),A20,"")&amp;" "&amp;IF(AND(C21=$Q$13,D21=$T$8),A21,"")&amp;" "&amp;IF(AND(C22=$Q$13,D22=$T$8),A22,"")&amp;" "&amp;IF(AND(C23=$Q$13,D23=$T$8),A23,"")&amp;" "&amp;IF(AND(C24=$Q$13,D24=$T$8),A24,"")&amp;" "&amp;IF(AND(C25=$Q$13,D25=$T$8),A25,"")&amp;" "&amp;IF(AND(C26=$Q$13,D26=$T$8),A26,"")&amp;" "&amp;IF(AND(C27=$Q$13,D27=$T$8),A27,"")&amp;" "&amp;IF(AND(C28=$Q$13,D28=$T$8),A28,"")</f>
        <v xml:space="preserve">                   </v>
      </c>
      <c r="L13" s="115" t="str">
        <f>+IF(AND(C9=$Q$13,D9=$U$8),A9,"")&amp;" "&amp;IF(AND(C10=$Q$13,D10=$U$8),A10,"")&amp;" "&amp;IF(AND(C11=$Q$13,D11=$U$8),A11,"")&amp;" "&amp;IF(AND(C12=$Q$13,D12=$U$8),A12,"")&amp;" "&amp;IF(AND(C13=$Q$13,D13=$U$8),A13,"")&amp;" "&amp;IF(AND(C14=$Q$13,D14=$U$8),A14,"")&amp;" "&amp;IF(AND(C15=$Q$13,D15=$U$8),A15,"")&amp;" "&amp;IF(AND(C16=$Q$13,D16=$U$8),A16,"")&amp;" "&amp;IF(AND(C17=$Q$13,D17=$U$8),A17,"")&amp;" "&amp;IF(AND(C18=$Q$13,D18=$U$8),A18,"")&amp;" "&amp;IF(AND(C19=$Q$13,D19=$U$8),A19,"")&amp;" "&amp;IF(AND(C20=$Q$13,D20=$U$8),A20,"")&amp;" "&amp;IF(AND(C21=$Q$13,D21=$U$8),A21,"")&amp;" "&amp;IF(AND(C22=$Q$13,D22=$U$8),A22,"")&amp;" "&amp;IF(AND(C23=$Q$13,D23=$U$8),A23,"")&amp;" "&amp;IF(AND(C24=$Q$13,D24=$U$8),A24,"")&amp;" "&amp;IF(AND(C25=$Q$13,D25=$U$8),A25,"")&amp;" "&amp;IF(AND(C26=$Q$13,D26=$U$8),A26,"")&amp;" "&amp;IF(AND(C27=$Q$13,D27=$U$8),A27,"")&amp;" "&amp;IF(AND(C28=$Q$13,D28=$U$8),A28,"")</f>
        <v xml:space="preserve">                   </v>
      </c>
      <c r="M13" s="116" t="str">
        <f>+IF(AND(C9=$Q$13,D9=$V$8),A9,"")&amp;" "&amp;IF(AND(C10=$Q$13,D10=$V$8),A10,"")&amp;" "&amp;IF(AND(C11=$Q$13,D11=$V$8),A11,"")&amp;" "&amp;IF(AND(C12=$Q$13,D12=$V$8),A12,"")&amp;" "&amp;IF(AND(C13=$Q$13,D13=$V$8),A13,"")&amp;" "&amp;IF(AND(C14=$Q$13,D14=$V$8),A14,"")&amp;" "&amp;IF(AND(C15=$Q$13,D15=$V$8),A15,"")&amp;" "&amp;IF(AND(C16=$Q$13,D16=$V$8),A16,"")&amp;" "&amp;IF(AND(C17=$Q$13,D17=$V$8),A17,"")&amp;" "&amp;IF(AND(C18=$Q$13,D18=$V$8),A18,"")&amp;" "&amp;IF(AND(C19=$Q$13,D19=$V$8),A19,"")&amp;" "&amp;IF(AND(C20=$Q$13,D20=$V$8),A20,"")&amp;" "&amp;IF(AND(C21=$Q$13,D21=$V$8),A21,"")&amp;" "&amp;IF(AND(C22=$Q$13,D22=$V$8),A22,"")&amp;" "&amp;IF(AND(C23=$Q$13,D23=$V$8),A23,"")&amp;" "&amp;IF(AND(C24=$Q$13,D24=$V$8),A24,"")&amp;" "&amp;IF(AND(C25=$Q$13,D25=$V$8),A25,"")&amp;" "&amp;IF(AND(C26=$Q$13,D26=$V$8),A26,"")&amp;" "&amp;IF(AND(C27=$Q$13,D27=$V$8),A27,"")&amp;" "&amp;IF(AND(C28=$Q$13,D28=$V$8),A28,"")</f>
        <v xml:space="preserve">                   </v>
      </c>
      <c r="N13" s="102"/>
      <c r="O13" s="394"/>
      <c r="P13" s="117">
        <v>0.2</v>
      </c>
      <c r="Q13" s="118" t="s">
        <v>54</v>
      </c>
      <c r="R13" s="113" t="s">
        <v>85</v>
      </c>
      <c r="S13" s="113" t="s">
        <v>85</v>
      </c>
      <c r="T13" s="114" t="s">
        <v>5</v>
      </c>
      <c r="U13" s="115" t="s">
        <v>84</v>
      </c>
      <c r="V13" s="116" t="s">
        <v>83</v>
      </c>
      <c r="Y13" s="86"/>
      <c r="Z13" s="86"/>
      <c r="AA13" s="98"/>
      <c r="AB13" s="108"/>
      <c r="AC13" s="109"/>
      <c r="AD13" s="106"/>
      <c r="AE13" s="106"/>
      <c r="AF13" s="106"/>
      <c r="AG13" s="119"/>
      <c r="AH13" s="106"/>
      <c r="AI13" s="98"/>
      <c r="AJ13" s="98"/>
    </row>
    <row r="14" spans="1:48" ht="30.6" customHeight="1" x14ac:dyDescent="0.2">
      <c r="A14" s="99" t="str">
        <f>'2 CONTEXTO E IDENTIFICACIÓN'!A16</f>
        <v>R6</v>
      </c>
      <c r="B14" s="100" t="str">
        <f>+'2 CONTEXTO E IDENTIFICACIÓN'!F16</f>
        <v xml:space="preserve">Posibilidad de pérdida económica y reputacional por falta de razonabilidad de la información financiera de la Entidad debido a deficiencias en la aplicación de las políticas contables y en el proceso de depuración </v>
      </c>
      <c r="C14" s="101" t="str">
        <f>+'3 PROBABIL E IMPACTO INHERENTE'!F14</f>
        <v>Media</v>
      </c>
      <c r="D14" s="101" t="str">
        <f>+'3 PROBABIL E IMPACTO INHERENTE'!N14</f>
        <v>Catastrófico</v>
      </c>
      <c r="E14" s="100" t="str">
        <f t="shared" si="0"/>
        <v>Extremo</v>
      </c>
      <c r="F14" s="102"/>
      <c r="G14" s="102"/>
      <c r="H14" s="102"/>
      <c r="I14" s="102"/>
      <c r="J14" s="102"/>
      <c r="K14" s="102"/>
      <c r="L14" s="102"/>
      <c r="M14" s="102"/>
      <c r="N14" s="102"/>
      <c r="Y14" s="86"/>
      <c r="Z14" s="86"/>
      <c r="AA14" s="98"/>
      <c r="AB14" s="108"/>
      <c r="AC14" s="109"/>
      <c r="AD14" s="106"/>
      <c r="AE14" s="106"/>
      <c r="AF14" s="106"/>
      <c r="AG14" s="106"/>
      <c r="AH14" s="106"/>
      <c r="AI14" s="98"/>
      <c r="AJ14" s="98"/>
    </row>
    <row r="15" spans="1:48" ht="42" customHeight="1" x14ac:dyDescent="0.2">
      <c r="A15" s="99" t="str">
        <f>'2 CONTEXTO E IDENTIFICACIÓN'!A17</f>
        <v>R7</v>
      </c>
      <c r="B15" s="100" t="str">
        <f>+'2 CONTEXTO E IDENTIFICACIÓN'!F17</f>
        <v>Posibilidad de pérdida económica por recaudo no registrado o no consignado debido a la falta de arqueos a las cajas o debilidades en el proceso de facturación</v>
      </c>
      <c r="C15" s="101" t="str">
        <f>+'3 PROBABIL E IMPACTO INHERENTE'!F15</f>
        <v>Media</v>
      </c>
      <c r="D15" s="101" t="str">
        <f>+'3 PROBABIL E IMPACTO INHERENTE'!N15</f>
        <v>Mayor</v>
      </c>
      <c r="E15" s="100" t="str">
        <f t="shared" si="0"/>
        <v>Alto</v>
      </c>
      <c r="F15" s="102"/>
      <c r="G15" s="102"/>
      <c r="H15" s="102"/>
      <c r="I15" s="102"/>
      <c r="J15" s="102"/>
      <c r="K15" s="102"/>
      <c r="L15" s="102"/>
      <c r="M15" s="102"/>
      <c r="N15" s="102"/>
      <c r="R15" s="90" t="s">
        <v>87</v>
      </c>
      <c r="T15" s="86"/>
      <c r="U15" s="86"/>
      <c r="V15" s="86"/>
      <c r="W15" s="86"/>
      <c r="X15" s="86"/>
      <c r="Y15" s="86"/>
      <c r="Z15" s="86"/>
      <c r="AA15" s="98"/>
      <c r="AB15" s="108"/>
      <c r="AC15" s="98"/>
      <c r="AD15" s="109"/>
      <c r="AE15" s="109"/>
      <c r="AF15" s="109"/>
      <c r="AG15" s="109"/>
      <c r="AH15" s="109"/>
      <c r="AI15" s="98"/>
      <c r="AJ15" s="98"/>
    </row>
    <row r="16" spans="1:48" ht="30.6" customHeight="1" x14ac:dyDescent="0.2">
      <c r="A16" s="99" t="str">
        <f>'2 CONTEXTO E IDENTIFICACIÓN'!A18</f>
        <v>R8</v>
      </c>
      <c r="B16" s="100" t="str">
        <f>+'2 CONTEXTO E IDENTIFICACIÓN'!F18</f>
        <v>Posibilidad de pérdida económica por recibir o solicitar dádivas o beneficios a nombre propio o de terceros debido a la modificación indebida de valores a los compromisos contractuales de pagos y cuentas de destino para el pago de recursos</v>
      </c>
      <c r="C16" s="101" t="str">
        <f>+'3 PROBABIL E IMPACTO INHERENTE'!F16</f>
        <v>Media</v>
      </c>
      <c r="D16" s="101" t="str">
        <f>+'3 PROBABIL E IMPACTO INHERENTE'!N16</f>
        <v>Catastrófico</v>
      </c>
      <c r="E16" s="100" t="str">
        <f t="shared" si="0"/>
        <v>Extremo</v>
      </c>
      <c r="F16" s="102"/>
      <c r="G16" s="102"/>
      <c r="H16" s="102"/>
      <c r="I16" s="102"/>
      <c r="J16" s="102"/>
      <c r="K16" s="102"/>
      <c r="L16" s="102"/>
      <c r="M16" s="102"/>
      <c r="N16" s="102"/>
      <c r="R16" s="120" t="s">
        <v>83</v>
      </c>
      <c r="T16" s="86"/>
      <c r="U16" s="86"/>
      <c r="V16" s="86"/>
      <c r="W16" s="86"/>
      <c r="X16" s="86"/>
      <c r="Y16" s="86"/>
      <c r="Z16" s="86"/>
      <c r="AA16" s="98"/>
      <c r="AB16" s="98"/>
      <c r="AC16" s="98"/>
      <c r="AD16" s="106"/>
      <c r="AE16" s="106"/>
      <c r="AF16" s="106"/>
      <c r="AG16" s="106"/>
      <c r="AH16" s="106"/>
      <c r="AI16" s="98"/>
      <c r="AJ16" s="98"/>
    </row>
    <row r="17" spans="1:36" ht="30.6" customHeight="1" x14ac:dyDescent="0.2">
      <c r="A17" s="99" t="str">
        <f>'2 CONTEXTO E IDENTIFICACIÓN'!A19</f>
        <v>R9</v>
      </c>
      <c r="B17" s="100" t="str">
        <f>+'2 CONTEXTO E IDENTIFICACIÓN'!F19</f>
        <v>Posibilidad de pérdida económica por deterioro y perdida de bienes debido a la no realización y/o actualización de inventarios</v>
      </c>
      <c r="C17" s="101" t="str">
        <f>+'3 PROBABIL E IMPACTO INHERENTE'!F17</f>
        <v>Baja</v>
      </c>
      <c r="D17" s="101" t="str">
        <f>+'3 PROBABIL E IMPACTO INHERENTE'!N17</f>
        <v>Mayor</v>
      </c>
      <c r="E17" s="100" t="str">
        <f t="shared" si="0"/>
        <v>Alto</v>
      </c>
      <c r="F17" s="102"/>
      <c r="G17" s="102"/>
      <c r="H17" s="102"/>
      <c r="I17" s="102"/>
      <c r="J17" s="102"/>
      <c r="K17" s="102"/>
      <c r="L17" s="102"/>
      <c r="M17" s="102"/>
      <c r="N17" s="102"/>
      <c r="R17" s="103" t="s">
        <v>84</v>
      </c>
      <c r="S17" s="86"/>
      <c r="T17" s="86"/>
      <c r="U17" s="86"/>
      <c r="V17" s="86"/>
      <c r="W17" s="86"/>
      <c r="X17" s="86"/>
      <c r="Y17" s="86"/>
      <c r="Z17" s="86"/>
      <c r="AA17" s="98"/>
      <c r="AB17" s="98"/>
      <c r="AC17" s="98"/>
      <c r="AD17" s="106"/>
      <c r="AE17" s="106"/>
      <c r="AF17" s="106"/>
      <c r="AG17" s="106"/>
      <c r="AH17" s="106"/>
      <c r="AI17" s="98"/>
      <c r="AJ17" s="98"/>
    </row>
    <row r="18" spans="1:36" ht="30.6" customHeight="1" x14ac:dyDescent="0.2">
      <c r="A18" s="99" t="str">
        <f>'2 CONTEXTO E IDENTIFICACIÓN'!A20</f>
        <v>R10</v>
      </c>
      <c r="B18" s="100" t="str">
        <f>+'2 CONTEXTO E IDENTIFICACIÓN'!F20</f>
        <v>Posibilidad de pérdida económica y reputacional por deterioro a la infraestructura fisica y parque automotor de la entidad debido a la falta de mantenimiento preventivo y correctivo en las diferentes sedes y vehiculos de la entidad</v>
      </c>
      <c r="C18" s="101" t="str">
        <f>+'3 PROBABIL E IMPACTO INHERENTE'!F18</f>
        <v>Baja</v>
      </c>
      <c r="D18" s="101" t="str">
        <f>+'3 PROBABIL E IMPACTO INHERENTE'!N18</f>
        <v>Catastrófico</v>
      </c>
      <c r="E18" s="100" t="str">
        <f t="shared" si="0"/>
        <v>Extremo</v>
      </c>
      <c r="F18" s="102"/>
      <c r="G18" s="102"/>
      <c r="H18" s="102"/>
      <c r="I18" s="102"/>
      <c r="J18" s="102"/>
      <c r="K18" s="102"/>
      <c r="L18" s="102"/>
      <c r="M18" s="102"/>
      <c r="N18" s="102"/>
      <c r="Q18" s="121"/>
      <c r="R18" s="107" t="s">
        <v>5</v>
      </c>
      <c r="S18" s="121"/>
      <c r="T18" s="121"/>
      <c r="U18" s="121"/>
      <c r="V18" s="121"/>
      <c r="W18" s="121"/>
      <c r="X18" s="121"/>
      <c r="Y18" s="121"/>
      <c r="Z18" s="121"/>
      <c r="AA18" s="98"/>
      <c r="AB18" s="98"/>
      <c r="AC18" s="122"/>
      <c r="AD18" s="122"/>
      <c r="AE18" s="122"/>
      <c r="AF18" s="122"/>
      <c r="AG18" s="122"/>
      <c r="AH18" s="122"/>
      <c r="AI18" s="98"/>
      <c r="AJ18" s="98"/>
    </row>
    <row r="19" spans="1:36" ht="30.6" customHeight="1" x14ac:dyDescent="0.2">
      <c r="A19" s="99" t="str">
        <f>'2 CONTEXTO E IDENTIFICACIÓN'!A21</f>
        <v>R11</v>
      </c>
      <c r="B19" s="100" t="str">
        <f>+'2 CONTEXTO E IDENTIFICACIÓN'!F21</f>
        <v>Posibilidad de pérdida reputacional por deterioro, daño o perdida de historias laborales debido a la falta de seguridad en la custodia de estas</v>
      </c>
      <c r="C19" s="101" t="str">
        <f>+'3 PROBABIL E IMPACTO INHERENTE'!F19</f>
        <v>Baja</v>
      </c>
      <c r="D19" s="101" t="str">
        <f>+'3 PROBABIL E IMPACTO INHERENTE'!N19</f>
        <v>Leve</v>
      </c>
      <c r="E19" s="100" t="str">
        <f t="shared" si="0"/>
        <v>Bajo</v>
      </c>
      <c r="F19" s="102"/>
      <c r="G19" s="102"/>
      <c r="H19" s="102"/>
      <c r="I19" s="102"/>
      <c r="J19" s="102"/>
      <c r="K19" s="102"/>
      <c r="L19" s="102"/>
      <c r="M19" s="102"/>
      <c r="N19" s="102"/>
      <c r="Q19" s="121"/>
      <c r="R19" s="111" t="s">
        <v>85</v>
      </c>
      <c r="Y19" s="121"/>
      <c r="Z19" s="121"/>
      <c r="AA19" s="98"/>
      <c r="AB19" s="98"/>
      <c r="AC19" s="98"/>
      <c r="AD19" s="106"/>
      <c r="AE19" s="106"/>
      <c r="AF19" s="106"/>
      <c r="AG19" s="106"/>
      <c r="AH19" s="106"/>
      <c r="AI19" s="98"/>
      <c r="AJ19" s="98"/>
    </row>
    <row r="20" spans="1:36" ht="30.6" customHeight="1" x14ac:dyDescent="0.2">
      <c r="A20" s="99" t="str">
        <f>'2 CONTEXTO E IDENTIFICACIÓN'!A22</f>
        <v>R12</v>
      </c>
      <c r="B20" s="100" t="str">
        <f>+'2 CONTEXTO E IDENTIFICACIÓN'!F22</f>
        <v xml:space="preserve">Posibilidad de pérdida reputacional por la no respuesta o extemporaneidad  en la contestación de las PQRS debido a la falta de cultura organizacional de mejora y debilidades en el seguimiento y control de estas </v>
      </c>
      <c r="C20" s="101" t="str">
        <f>+'3 PROBABIL E IMPACTO INHERENTE'!F20</f>
        <v>Media</v>
      </c>
      <c r="D20" s="101" t="str">
        <f>+'3 PROBABIL E IMPACTO INHERENTE'!N20</f>
        <v>Mayor</v>
      </c>
      <c r="E20" s="100" t="str">
        <f t="shared" si="0"/>
        <v>Alto</v>
      </c>
      <c r="F20" s="102"/>
      <c r="G20" s="102"/>
      <c r="H20" s="102"/>
      <c r="I20" s="102"/>
      <c r="J20" s="102"/>
      <c r="K20" s="102"/>
      <c r="L20" s="102"/>
      <c r="M20" s="102"/>
      <c r="N20" s="102"/>
      <c r="O20" s="123"/>
      <c r="P20" s="123"/>
      <c r="Q20" s="121"/>
      <c r="Y20" s="121"/>
      <c r="Z20" s="121"/>
      <c r="AA20" s="98"/>
      <c r="AB20" s="98"/>
      <c r="AC20" s="98"/>
      <c r="AD20" s="106"/>
      <c r="AE20" s="106"/>
      <c r="AF20" s="106"/>
      <c r="AG20" s="106"/>
      <c r="AH20" s="106"/>
      <c r="AI20" s="98"/>
      <c r="AJ20" s="98"/>
    </row>
    <row r="21" spans="1:36" ht="30.6" customHeight="1" x14ac:dyDescent="0.2">
      <c r="A21" s="99" t="str">
        <f>'2 CONTEXTO E IDENTIFICACIÓN'!A23</f>
        <v>R13</v>
      </c>
      <c r="B21" s="100" t="str">
        <f>+'2 CONTEXTO E IDENTIFICACIÓN'!F23</f>
        <v>Posibilidad de pérdida reputacional por la entrega de información reservada e historias clínicas a personas no autorizadas debido a incumplimiento de la política de seguridad de la información</v>
      </c>
      <c r="C21" s="101" t="str">
        <f>+'3 PROBABIL E IMPACTO INHERENTE'!F21</f>
        <v>Media</v>
      </c>
      <c r="D21" s="101" t="str">
        <f>+'3 PROBABIL E IMPACTO INHERENTE'!N21</f>
        <v>Mayor</v>
      </c>
      <c r="E21" s="100" t="str">
        <f t="shared" si="0"/>
        <v>Alto</v>
      </c>
      <c r="F21" s="102"/>
      <c r="G21" s="102"/>
      <c r="H21" s="102"/>
      <c r="I21" s="102"/>
      <c r="J21" s="102"/>
      <c r="K21" s="102"/>
      <c r="L21" s="102"/>
      <c r="M21" s="102"/>
      <c r="N21" s="102"/>
      <c r="O21" s="123"/>
      <c r="P21" s="123"/>
      <c r="Q21" s="124"/>
      <c r="Y21" s="121"/>
      <c r="Z21" s="121"/>
      <c r="AA21" s="98"/>
      <c r="AB21" s="119"/>
      <c r="AC21" s="119"/>
      <c r="AD21" s="119"/>
      <c r="AE21" s="119"/>
      <c r="AF21" s="119"/>
      <c r="AG21" s="119"/>
      <c r="AH21" s="106"/>
      <c r="AI21" s="98"/>
      <c r="AJ21" s="98"/>
    </row>
    <row r="22" spans="1:36" ht="30.6" customHeight="1" x14ac:dyDescent="0.2">
      <c r="A22" s="99" t="str">
        <f>'2 CONTEXTO E IDENTIFICACIÓN'!A24</f>
        <v>R14</v>
      </c>
      <c r="B22" s="100" t="str">
        <f>+'2 CONTEXTO E IDENTIFICACIÓN'!F24</f>
        <v xml:space="preserve">  </v>
      </c>
      <c r="C22" s="101" t="str">
        <f>+'3 PROBABIL E IMPACTO INHERENTE'!F22</f>
        <v/>
      </c>
      <c r="D22" s="101" t="str">
        <f>+'3 PROBABIL E IMPACTO INHERENTE'!N22</f>
        <v/>
      </c>
      <c r="E22" s="100" t="str">
        <f t="shared" si="0"/>
        <v/>
      </c>
      <c r="F22" s="102"/>
      <c r="G22" s="102"/>
      <c r="H22" s="102"/>
      <c r="I22" s="102"/>
      <c r="J22" s="102"/>
      <c r="K22" s="102"/>
      <c r="L22" s="102"/>
      <c r="M22" s="102"/>
      <c r="N22" s="102"/>
      <c r="O22" s="123"/>
      <c r="P22" s="123"/>
      <c r="AA22" s="98"/>
      <c r="AB22" s="125"/>
      <c r="AC22" s="125"/>
      <c r="AD22" s="125"/>
      <c r="AE22" s="125"/>
      <c r="AF22" s="125"/>
      <c r="AG22" s="125"/>
      <c r="AH22" s="106"/>
      <c r="AI22" s="98"/>
      <c r="AJ22" s="98"/>
    </row>
    <row r="23" spans="1:36" ht="30.6" customHeight="1" x14ac:dyDescent="0.2">
      <c r="A23" s="99" t="str">
        <f>'2 CONTEXTO E IDENTIFICACIÓN'!A25</f>
        <v>R15</v>
      </c>
      <c r="B23" s="100" t="str">
        <f>+'2 CONTEXTO E IDENTIFICACIÓN'!F25</f>
        <v xml:space="preserve">  </v>
      </c>
      <c r="C23" s="101" t="str">
        <f>+'3 PROBABIL E IMPACTO INHERENTE'!F23</f>
        <v/>
      </c>
      <c r="D23" s="101" t="str">
        <f>+'3 PROBABIL E IMPACTO INHERENTE'!N23</f>
        <v/>
      </c>
      <c r="E23" s="100" t="str">
        <f t="shared" si="0"/>
        <v/>
      </c>
      <c r="F23" s="102"/>
      <c r="G23" s="102"/>
      <c r="H23" s="102"/>
      <c r="I23" s="102"/>
      <c r="J23" s="102"/>
      <c r="K23" s="102"/>
      <c r="L23" s="102"/>
      <c r="M23" s="102"/>
      <c r="N23" s="102"/>
      <c r="O23" s="123"/>
      <c r="P23" s="123"/>
      <c r="AA23" s="98"/>
      <c r="AB23" s="119"/>
      <c r="AC23" s="119"/>
      <c r="AD23" s="119"/>
      <c r="AE23" s="119"/>
      <c r="AF23" s="119"/>
      <c r="AG23" s="119"/>
      <c r="AH23" s="106"/>
      <c r="AI23" s="98"/>
      <c r="AJ23" s="98"/>
    </row>
    <row r="24" spans="1:36" ht="30.6" customHeight="1" x14ac:dyDescent="0.2">
      <c r="A24" s="99" t="str">
        <f>'2 CONTEXTO E IDENTIFICACIÓN'!A26</f>
        <v>R16</v>
      </c>
      <c r="B24" s="100" t="str">
        <f>+'2 CONTEXTO E IDENTIFICACIÓN'!F26</f>
        <v xml:space="preserve">  </v>
      </c>
      <c r="C24" s="101" t="str">
        <f>+'3 PROBABIL E IMPACTO INHERENTE'!F24</f>
        <v/>
      </c>
      <c r="D24" s="101" t="str">
        <f>+'3 PROBABIL E IMPACTO INHERENTE'!N24</f>
        <v/>
      </c>
      <c r="E24" s="100" t="str">
        <f t="shared" si="0"/>
        <v/>
      </c>
      <c r="F24" s="102"/>
      <c r="G24" s="102"/>
      <c r="H24" s="102"/>
      <c r="I24" s="102"/>
      <c r="J24" s="102"/>
      <c r="K24" s="102"/>
      <c r="L24" s="102"/>
      <c r="M24" s="102"/>
      <c r="N24" s="102"/>
      <c r="AA24" s="98"/>
      <c r="AB24" s="119"/>
      <c r="AC24" s="119"/>
      <c r="AD24" s="119"/>
      <c r="AE24" s="119"/>
      <c r="AF24" s="119"/>
      <c r="AG24" s="119"/>
      <c r="AH24" s="106"/>
      <c r="AI24" s="98"/>
      <c r="AJ24" s="98"/>
    </row>
    <row r="25" spans="1:36" ht="30.6" customHeight="1" x14ac:dyDescent="0.25">
      <c r="A25" s="99" t="str">
        <f>'2 CONTEXTO E IDENTIFICACIÓN'!A27</f>
        <v>R17</v>
      </c>
      <c r="B25" s="100" t="str">
        <f>+'2 CONTEXTO E IDENTIFICACIÓN'!F27</f>
        <v xml:space="preserve">  </v>
      </c>
      <c r="C25" s="101" t="str">
        <f>+'3 PROBABIL E IMPACTO INHERENTE'!F25</f>
        <v/>
      </c>
      <c r="D25" s="101" t="str">
        <f>+'3 PROBABIL E IMPACTO INHERENTE'!N25</f>
        <v/>
      </c>
      <c r="E25" s="100" t="str">
        <f t="shared" si="0"/>
        <v/>
      </c>
      <c r="F25" s="102"/>
      <c r="G25" s="102"/>
      <c r="H25" s="102"/>
      <c r="I25" s="102"/>
      <c r="J25" s="102"/>
      <c r="K25" s="102"/>
      <c r="L25" s="102"/>
      <c r="M25" s="102"/>
      <c r="N25" s="102"/>
    </row>
    <row r="26" spans="1:36" ht="30.6" customHeight="1" x14ac:dyDescent="0.25">
      <c r="A26" s="99" t="str">
        <f>'2 CONTEXTO E IDENTIFICACIÓN'!A28</f>
        <v>R18</v>
      </c>
      <c r="B26" s="100" t="str">
        <f>+'2 CONTEXTO E IDENTIFICACIÓN'!F28</f>
        <v xml:space="preserve">  </v>
      </c>
      <c r="C26" s="101" t="str">
        <f>+'3 PROBABIL E IMPACTO INHERENTE'!F26</f>
        <v/>
      </c>
      <c r="D26" s="101" t="str">
        <f>+'3 PROBABIL E IMPACTO INHERENTE'!N26</f>
        <v/>
      </c>
      <c r="E26" s="100" t="str">
        <f t="shared" si="0"/>
        <v/>
      </c>
      <c r="F26" s="102"/>
      <c r="G26" s="102"/>
      <c r="H26" s="102"/>
      <c r="I26" s="102"/>
      <c r="J26" s="102"/>
      <c r="K26" s="102"/>
      <c r="L26" s="102"/>
      <c r="M26" s="102"/>
      <c r="N26" s="102"/>
    </row>
    <row r="27" spans="1:36" ht="30.6" customHeight="1" x14ac:dyDescent="0.25">
      <c r="A27" s="99" t="str">
        <f>'2 CONTEXTO E IDENTIFICACIÓN'!A29</f>
        <v>R19</v>
      </c>
      <c r="B27" s="100" t="str">
        <f>+'2 CONTEXTO E IDENTIFICACIÓN'!F29</f>
        <v xml:space="preserve">  </v>
      </c>
      <c r="C27" s="101" t="str">
        <f>+'3 PROBABIL E IMPACTO INHERENTE'!F27</f>
        <v/>
      </c>
      <c r="D27" s="101" t="str">
        <f>+'3 PROBABIL E IMPACTO INHERENTE'!N27</f>
        <v/>
      </c>
      <c r="E27" s="100" t="str">
        <f t="shared" si="0"/>
        <v/>
      </c>
      <c r="F27" s="102"/>
      <c r="G27" s="102"/>
      <c r="H27" s="102"/>
      <c r="I27" s="102"/>
      <c r="J27" s="102"/>
      <c r="K27" s="102"/>
      <c r="L27" s="102"/>
      <c r="M27" s="102"/>
      <c r="N27" s="102"/>
    </row>
    <row r="28" spans="1:36" ht="42.6" customHeight="1" x14ac:dyDescent="0.25">
      <c r="A28" s="99" t="str">
        <f>'2 CONTEXTO E IDENTIFICACIÓN'!A30</f>
        <v>R20</v>
      </c>
      <c r="B28" s="100" t="str">
        <f>+'2 CONTEXTO E IDENTIFICACIÓN'!F30</f>
        <v xml:space="preserve">  </v>
      </c>
      <c r="C28" s="101" t="str">
        <f>+'3 PROBABIL E IMPACTO INHERENTE'!F28</f>
        <v/>
      </c>
      <c r="D28" s="101" t="str">
        <f>+'3 PROBABIL E IMPACTO INHERENTE'!N28</f>
        <v/>
      </c>
      <c r="E28" s="100" t="str">
        <f t="shared" si="0"/>
        <v/>
      </c>
      <c r="F28" s="102"/>
      <c r="G28" s="102"/>
      <c r="H28" s="102"/>
      <c r="I28" s="102"/>
      <c r="J28" s="102"/>
      <c r="K28" s="102"/>
      <c r="L28" s="102"/>
      <c r="M28" s="102"/>
      <c r="N28" s="102"/>
    </row>
    <row r="29" spans="1:36" ht="14.45" customHeight="1" x14ac:dyDescent="0.25">
      <c r="B29" s="82"/>
      <c r="D29" s="82"/>
      <c r="E29" s="82"/>
      <c r="F29" s="82"/>
      <c r="G29" s="82"/>
      <c r="H29" s="82"/>
      <c r="I29" s="82"/>
      <c r="J29" s="82"/>
      <c r="K29" s="82"/>
      <c r="L29" s="82"/>
      <c r="M29" s="82"/>
      <c r="N29" s="82"/>
      <c r="Y29" s="87"/>
      <c r="Z29" s="87"/>
      <c r="AA29" s="87"/>
      <c r="AB29" s="87"/>
      <c r="AC29" s="87"/>
      <c r="AD29" s="82"/>
      <c r="AE29" s="82"/>
      <c r="AF29" s="82"/>
      <c r="AG29" s="82"/>
      <c r="AH29" s="82"/>
    </row>
    <row r="30" spans="1:36" ht="39" customHeight="1" x14ac:dyDescent="0.25">
      <c r="B30" s="82"/>
      <c r="D30" s="82"/>
      <c r="E30" s="82"/>
      <c r="F30" s="82"/>
      <c r="G30" s="82"/>
      <c r="H30" s="82"/>
      <c r="I30" s="82"/>
      <c r="J30" s="82"/>
      <c r="K30" s="82"/>
      <c r="L30" s="82"/>
      <c r="M30" s="82"/>
      <c r="N30" s="82"/>
      <c r="Y30" s="87"/>
      <c r="Z30" s="87"/>
      <c r="AA30" s="87"/>
      <c r="AB30" s="87"/>
      <c r="AC30" s="87"/>
      <c r="AD30" s="82"/>
      <c r="AE30" s="82"/>
      <c r="AF30" s="82"/>
      <c r="AG30" s="82"/>
      <c r="AH30" s="82"/>
    </row>
    <row r="31" spans="1:36" ht="19.5" customHeight="1" x14ac:dyDescent="0.25">
      <c r="B31" s="82"/>
      <c r="D31" s="82"/>
      <c r="E31" s="82"/>
      <c r="F31" s="82"/>
      <c r="G31" s="82"/>
      <c r="H31" s="82"/>
      <c r="I31" s="82"/>
      <c r="J31" s="82"/>
      <c r="K31" s="82"/>
      <c r="L31" s="82"/>
      <c r="M31" s="82"/>
      <c r="N31" s="82"/>
      <c r="Y31" s="87"/>
      <c r="Z31" s="87"/>
      <c r="AA31" s="87"/>
      <c r="AB31" s="87"/>
      <c r="AC31" s="87"/>
      <c r="AD31" s="82"/>
      <c r="AE31" s="82"/>
      <c r="AF31" s="82"/>
      <c r="AG31" s="82"/>
      <c r="AH31" s="82"/>
    </row>
    <row r="32" spans="1:36" ht="19.5" customHeight="1" x14ac:dyDescent="0.25">
      <c r="B32" s="82"/>
      <c r="D32" s="82"/>
      <c r="E32" s="82"/>
      <c r="F32" s="82"/>
      <c r="G32" s="82"/>
      <c r="H32" s="82"/>
      <c r="I32" s="82"/>
      <c r="J32" s="82"/>
      <c r="K32" s="82"/>
      <c r="L32" s="82"/>
      <c r="M32" s="82"/>
      <c r="N32" s="82"/>
      <c r="Y32" s="87"/>
      <c r="Z32" s="87"/>
      <c r="AA32" s="87"/>
      <c r="AB32" s="87"/>
      <c r="AC32" s="87"/>
      <c r="AD32" s="82"/>
      <c r="AE32" s="82"/>
      <c r="AF32" s="82"/>
      <c r="AG32" s="82"/>
      <c r="AH32" s="82"/>
    </row>
    <row r="33" spans="25:29" s="82" customFormat="1" ht="19.5" customHeight="1" x14ac:dyDescent="0.25">
      <c r="Y33" s="87"/>
      <c r="Z33" s="87"/>
      <c r="AA33" s="87"/>
      <c r="AB33" s="87"/>
      <c r="AC33" s="87"/>
    </row>
    <row r="34" spans="25:29" s="82" customFormat="1" ht="19.5" customHeight="1" x14ac:dyDescent="0.25">
      <c r="Y34" s="87"/>
      <c r="Z34" s="87"/>
      <c r="AA34" s="87"/>
      <c r="AB34" s="87"/>
      <c r="AC34" s="87"/>
    </row>
    <row r="35" spans="25:29" s="82" customFormat="1" ht="19.5" customHeight="1" x14ac:dyDescent="0.25">
      <c r="Y35" s="87"/>
      <c r="Z35" s="87"/>
      <c r="AA35" s="87"/>
      <c r="AB35" s="87"/>
      <c r="AC35" s="87"/>
    </row>
  </sheetData>
  <sheetProtection algorithmName="SHA-512" hashValue="Sts8lW+3OoGcfzXM9REPvDoNCAWcmHEUzOTtIUqoYmKim8y4VfzCG76CvKbxF+SkhouR43WS8f619+iWGUbiUQ==" saltValue="tZLQqDu4p5VdBldjPDFFBA==" spinCount="100000" sheet="1" formatCells="0" formatColumns="0" formatRows="0" sort="0" autoFilter="0" pivotTables="0"/>
  <autoFilter ref="A8:AJ8" xr:uid="{00000000-0009-0000-0000-000003000000}">
    <filterColumn colId="27" showButton="0"/>
    <filterColumn colId="28" showButton="0"/>
    <filterColumn colId="29" showButton="0"/>
    <filterColumn colId="30" showButton="0"/>
    <filterColumn colId="31" showButton="0"/>
    <filterColumn colId="32" showButton="0"/>
  </autoFilter>
  <dataConsolidate/>
  <mergeCells count="11">
    <mergeCell ref="AH2:AJ3"/>
    <mergeCell ref="AH4:AJ4"/>
    <mergeCell ref="AH5:AJ5"/>
    <mergeCell ref="R6:V6"/>
    <mergeCell ref="C7:E7"/>
    <mergeCell ref="O9:O13"/>
    <mergeCell ref="I7:M7"/>
    <mergeCell ref="G9:G13"/>
    <mergeCell ref="G6:M6"/>
    <mergeCell ref="A2:C5"/>
    <mergeCell ref="D2:AG5"/>
  </mergeCells>
  <conditionalFormatting sqref="C9:C28">
    <cfRule type="cellIs" dxfId="173" priority="6" operator="equal">
      <formula>$Q$13</formula>
    </cfRule>
    <cfRule type="cellIs" dxfId="172" priority="7" operator="equal">
      <formula>$Q$12</formula>
    </cfRule>
    <cfRule type="cellIs" dxfId="171" priority="8" operator="equal">
      <formula>$Q$11</formula>
    </cfRule>
    <cfRule type="cellIs" dxfId="170" priority="9" operator="equal">
      <formula>$Q$10</formula>
    </cfRule>
    <cfRule type="cellIs" dxfId="169" priority="10" operator="equal">
      <formula>$Q$9</formula>
    </cfRule>
  </conditionalFormatting>
  <conditionalFormatting sqref="D9:D28">
    <cfRule type="cellIs" dxfId="168" priority="1" operator="equal">
      <formula>$R$8</formula>
    </cfRule>
    <cfRule type="cellIs" dxfId="167" priority="2" operator="equal">
      <formula>$S$8</formula>
    </cfRule>
    <cfRule type="cellIs" dxfId="166" priority="3" operator="equal">
      <formula>$T$8</formula>
    </cfRule>
    <cfRule type="cellIs" dxfId="165" priority="4" operator="equal">
      <formula>$U$8</formula>
    </cfRule>
    <cfRule type="cellIs" dxfId="164" priority="5" operator="equal">
      <formula>$V$8</formula>
    </cfRule>
  </conditionalFormatting>
  <conditionalFormatting sqref="E9:E28">
    <cfRule type="cellIs" dxfId="163" priority="102" operator="equal">
      <formula>$R$16</formula>
    </cfRule>
    <cfRule type="cellIs" dxfId="162" priority="103" operator="equal">
      <formula>$R$17</formula>
    </cfRule>
    <cfRule type="cellIs" dxfId="161" priority="104" operator="equal">
      <formula>$R$18</formula>
    </cfRule>
    <cfRule type="cellIs" dxfId="160" priority="105" operator="equal">
      <formula>$R$19</formula>
    </cfRule>
  </conditionalFormatting>
  <dataValidations disablePrompts="1" count="3">
    <dataValidation type="list" allowBlank="1" showInputMessage="1" showErrorMessage="1" sqref="JB9:JH16" xr:uid="{00000000-0002-0000-03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8" xr:uid="{00000000-0002-0000-0300-000001000000}"/>
    <dataValidation allowBlank="1" showInputMessage="1" showErrorMessage="1" prompt="Es la materialización del riesgo y las consecuencias de su aparición. Su escala es: 5 bajo impacto, 10 medio, 20 alto impacto._x000a_" sqref="JB8:JH8" xr:uid="{00000000-0002-0000-03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AV90"/>
  <sheetViews>
    <sheetView showGridLines="0" view="pageBreakPreview" topLeftCell="AC2" zoomScale="75" zoomScaleNormal="10" zoomScaleSheetLayoutView="55" workbookViewId="0">
      <selection activeCell="K27" sqref="K27"/>
    </sheetView>
  </sheetViews>
  <sheetFormatPr baseColWidth="10" defaultColWidth="11.42578125" defaultRowHeight="14.25" x14ac:dyDescent="0.25"/>
  <cols>
    <col min="1" max="1" width="14.85546875" style="53" customWidth="1"/>
    <col min="2" max="2" width="24.7109375" style="53" customWidth="1"/>
    <col min="3" max="3" width="15.42578125" style="53" customWidth="1"/>
    <col min="4" max="4" width="11.42578125" style="53" customWidth="1"/>
    <col min="5" max="5" width="10.140625" style="53" customWidth="1"/>
    <col min="6" max="6" width="17.42578125" style="53" customWidth="1"/>
    <col min="7" max="8" width="21.85546875" style="53" customWidth="1"/>
    <col min="9" max="9" width="25.85546875" style="53" customWidth="1"/>
    <col min="10" max="10" width="15.42578125" style="53" customWidth="1"/>
    <col min="11" max="12" width="12.140625" style="64" customWidth="1"/>
    <col min="13" max="13" width="17.42578125" style="53" customWidth="1"/>
    <col min="14" max="14" width="12.140625" style="64" customWidth="1"/>
    <col min="15" max="15" width="15.85546875" style="64" customWidth="1"/>
    <col min="16" max="16" width="12.140625" style="64" customWidth="1"/>
    <col min="17" max="17" width="13" style="64" customWidth="1"/>
    <col min="18" max="19" width="13.42578125" style="305" customWidth="1"/>
    <col min="20" max="20" width="12.7109375" style="305" customWidth="1"/>
    <col min="21" max="21" width="16.42578125" style="156" customWidth="1"/>
    <col min="22" max="22" width="14.42578125" style="156" customWidth="1"/>
    <col min="23" max="23" width="11.42578125" style="53"/>
    <col min="24" max="24" width="21.7109375" style="10" customWidth="1"/>
    <col min="25" max="25" width="7.42578125" style="10" bestFit="1" customWidth="1"/>
    <col min="26" max="26" width="8.42578125" style="10" bestFit="1" customWidth="1"/>
    <col min="27" max="16384" width="11.42578125" style="53"/>
  </cols>
  <sheetData>
    <row r="1" spans="1:48" s="82" customFormat="1" ht="12.75" x14ac:dyDescent="0.25">
      <c r="B1" s="87"/>
      <c r="C1" s="87"/>
      <c r="D1" s="87"/>
      <c r="E1" s="130"/>
      <c r="F1" s="130"/>
      <c r="G1" s="87"/>
      <c r="H1" s="87"/>
      <c r="I1" s="87"/>
      <c r="J1" s="130"/>
      <c r="K1" s="130"/>
      <c r="L1" s="87"/>
      <c r="M1" s="87"/>
      <c r="N1" s="87"/>
      <c r="O1" s="87"/>
      <c r="P1" s="87"/>
      <c r="Q1" s="87"/>
      <c r="R1" s="87"/>
      <c r="S1" s="135"/>
      <c r="T1" s="135"/>
      <c r="U1" s="87"/>
      <c r="V1" s="87"/>
      <c r="W1" s="87"/>
      <c r="X1" s="87"/>
      <c r="Y1" s="87"/>
      <c r="Z1" s="87"/>
      <c r="AA1" s="87"/>
      <c r="AB1" s="87"/>
      <c r="AR1" s="87"/>
      <c r="AS1" s="87"/>
      <c r="AT1" s="87"/>
      <c r="AU1" s="87"/>
      <c r="AV1" s="87"/>
    </row>
    <row r="2" spans="1:48" s="311" customFormat="1" ht="30.95" customHeight="1" x14ac:dyDescent="0.2">
      <c r="A2" s="370"/>
      <c r="B2" s="370"/>
      <c r="C2" s="370"/>
      <c r="D2" s="371" t="s">
        <v>386</v>
      </c>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3"/>
      <c r="AH2" s="365" t="s">
        <v>387</v>
      </c>
      <c r="AI2" s="366"/>
      <c r="AJ2" s="366"/>
    </row>
    <row r="3" spans="1:48" s="311" customFormat="1" ht="30.95" customHeight="1" x14ac:dyDescent="0.2">
      <c r="A3" s="370"/>
      <c r="B3" s="370"/>
      <c r="C3" s="370"/>
      <c r="D3" s="374"/>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6"/>
      <c r="AH3" s="366"/>
      <c r="AI3" s="366"/>
      <c r="AJ3" s="366"/>
    </row>
    <row r="4" spans="1:48" s="311" customFormat="1" ht="30.95" customHeight="1" x14ac:dyDescent="0.2">
      <c r="A4" s="370"/>
      <c r="B4" s="370"/>
      <c r="C4" s="370"/>
      <c r="D4" s="374"/>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6"/>
      <c r="AH4" s="365" t="s">
        <v>388</v>
      </c>
      <c r="AI4" s="366"/>
      <c r="AJ4" s="366"/>
    </row>
    <row r="5" spans="1:48" s="311" customFormat="1" ht="30.95" customHeight="1" x14ac:dyDescent="0.2">
      <c r="A5" s="370"/>
      <c r="B5" s="370"/>
      <c r="C5" s="370"/>
      <c r="D5" s="377"/>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9"/>
      <c r="AH5" s="365" t="s">
        <v>389</v>
      </c>
      <c r="AI5" s="366"/>
      <c r="AJ5" s="366"/>
    </row>
    <row r="6" spans="1:48" s="51" customFormat="1" ht="15.75" thickBot="1" x14ac:dyDescent="0.25">
      <c r="A6" s="19"/>
      <c r="B6" s="437"/>
      <c r="C6" s="438"/>
      <c r="D6" s="439"/>
      <c r="E6" s="55"/>
      <c r="G6" s="55"/>
      <c r="H6" s="55"/>
      <c r="I6" s="55"/>
      <c r="J6" s="55"/>
      <c r="K6" s="56"/>
      <c r="L6" s="56"/>
      <c r="M6" s="55"/>
      <c r="N6" s="56"/>
      <c r="O6" s="56"/>
      <c r="P6" s="56"/>
      <c r="Q6" s="56"/>
      <c r="R6" s="301"/>
      <c r="S6" s="301"/>
      <c r="T6" s="301"/>
      <c r="U6" s="156"/>
      <c r="V6" s="156"/>
      <c r="W6" s="53"/>
      <c r="X6" s="9"/>
      <c r="Y6" s="9"/>
      <c r="Z6" s="9"/>
    </row>
    <row r="7" spans="1:48" s="58" customFormat="1" ht="16.5" customHeight="1" x14ac:dyDescent="0.25">
      <c r="A7" s="19"/>
      <c r="B7" s="437"/>
      <c r="C7" s="438"/>
      <c r="D7" s="439"/>
      <c r="E7" s="57" t="s">
        <v>43</v>
      </c>
      <c r="F7" s="54" t="s">
        <v>44</v>
      </c>
      <c r="G7" s="57"/>
      <c r="H7" s="57"/>
      <c r="I7" s="57"/>
      <c r="R7" s="434" t="s">
        <v>196</v>
      </c>
      <c r="S7" s="434" t="s">
        <v>197</v>
      </c>
      <c r="T7" s="434" t="s">
        <v>198</v>
      </c>
      <c r="U7" s="156"/>
      <c r="V7" s="156"/>
      <c r="W7" s="53"/>
      <c r="X7" s="386" t="s">
        <v>265</v>
      </c>
      <c r="Y7" s="387"/>
      <c r="Z7" s="388"/>
    </row>
    <row r="8" spans="1:48" s="58" customFormat="1" ht="16.5" customHeight="1" x14ac:dyDescent="0.25">
      <c r="A8" s="232"/>
      <c r="B8" s="231"/>
      <c r="C8" s="231"/>
      <c r="D8" s="156"/>
      <c r="E8" s="57"/>
      <c r="F8" s="57"/>
      <c r="G8" s="57"/>
      <c r="H8" s="57"/>
      <c r="I8" s="57"/>
      <c r="J8" s="423" t="s">
        <v>109</v>
      </c>
      <c r="K8" s="424"/>
      <c r="L8" s="424"/>
      <c r="M8" s="424"/>
      <c r="N8" s="424"/>
      <c r="O8" s="424"/>
      <c r="P8" s="424"/>
      <c r="Q8" s="425"/>
      <c r="R8" s="435"/>
      <c r="S8" s="435"/>
      <c r="T8" s="435"/>
      <c r="U8" s="156"/>
      <c r="V8" s="156"/>
      <c r="W8" s="53"/>
      <c r="X8" s="28" t="s">
        <v>51</v>
      </c>
      <c r="Y8" s="29" t="s">
        <v>266</v>
      </c>
      <c r="Z8" s="30" t="s">
        <v>267</v>
      </c>
    </row>
    <row r="9" spans="1:48" ht="41.1" customHeight="1" x14ac:dyDescent="0.25">
      <c r="A9" s="421" t="s">
        <v>192</v>
      </c>
      <c r="B9" s="421" t="s">
        <v>191</v>
      </c>
      <c r="C9" s="421" t="s">
        <v>114</v>
      </c>
      <c r="D9" s="421" t="s">
        <v>115</v>
      </c>
      <c r="E9" s="426" t="s">
        <v>111</v>
      </c>
      <c r="F9" s="431" t="s">
        <v>170</v>
      </c>
      <c r="G9" s="432"/>
      <c r="H9" s="426"/>
      <c r="I9" s="196"/>
      <c r="J9" s="428" t="s">
        <v>104</v>
      </c>
      <c r="K9" s="429"/>
      <c r="L9" s="429"/>
      <c r="M9" s="429"/>
      <c r="N9" s="430"/>
      <c r="O9" s="428" t="s">
        <v>108</v>
      </c>
      <c r="P9" s="429"/>
      <c r="Q9" s="430"/>
      <c r="R9" s="436"/>
      <c r="S9" s="436"/>
      <c r="T9" s="436"/>
      <c r="X9" s="33" t="s">
        <v>54</v>
      </c>
      <c r="Y9" s="36">
        <v>0.01</v>
      </c>
      <c r="Z9" s="35">
        <v>0.2</v>
      </c>
    </row>
    <row r="10" spans="1:48" s="49" customFormat="1" ht="72" thickBot="1" x14ac:dyDescent="0.3">
      <c r="A10" s="422"/>
      <c r="B10" s="422"/>
      <c r="C10" s="433"/>
      <c r="D10" s="433"/>
      <c r="E10" s="427"/>
      <c r="F10" s="59" t="s">
        <v>268</v>
      </c>
      <c r="G10" s="155" t="s">
        <v>171</v>
      </c>
      <c r="H10" s="155" t="s">
        <v>172</v>
      </c>
      <c r="I10" s="155" t="s">
        <v>262</v>
      </c>
      <c r="J10" s="59" t="s">
        <v>89</v>
      </c>
      <c r="K10" s="60" t="s">
        <v>90</v>
      </c>
      <c r="L10" s="60" t="s">
        <v>113</v>
      </c>
      <c r="M10" s="59" t="s">
        <v>91</v>
      </c>
      <c r="N10" s="60" t="s">
        <v>92</v>
      </c>
      <c r="O10" s="60" t="s">
        <v>96</v>
      </c>
      <c r="P10" s="60" t="s">
        <v>3</v>
      </c>
      <c r="Q10" s="60" t="s">
        <v>101</v>
      </c>
      <c r="R10" s="60" t="s">
        <v>112</v>
      </c>
      <c r="S10" s="60" t="s">
        <v>116</v>
      </c>
      <c r="T10" s="293" t="s">
        <v>10</v>
      </c>
      <c r="U10" s="60" t="s">
        <v>263</v>
      </c>
      <c r="V10" s="60" t="s">
        <v>264</v>
      </c>
      <c r="X10" s="38" t="s">
        <v>56</v>
      </c>
      <c r="Y10" s="36">
        <v>0.21</v>
      </c>
      <c r="Z10" s="35">
        <v>0.4</v>
      </c>
    </row>
    <row r="11" spans="1:48" ht="66.95" customHeight="1" x14ac:dyDescent="0.25">
      <c r="A11" s="409" t="str">
        <f>'2 CONTEXTO E IDENTIFICACIÓN'!A11</f>
        <v>R1</v>
      </c>
      <c r="B11" s="412" t="str">
        <f>+'2 CONTEXTO E IDENTIFICACIÓN'!F11</f>
        <v>Posibilidad de pérdida reputacional por incumplimiento de las metas establecidas debido a la falta de ejecución y seguimiento de los planes institucionales</v>
      </c>
      <c r="C11" s="415">
        <f>+'3 PROBABIL E IMPACTO INHERENTE'!E9</f>
        <v>0.4</v>
      </c>
      <c r="D11" s="418">
        <f>+'3 PROBABIL E IMPACTO INHERENTE'!M9</f>
        <v>0.6</v>
      </c>
      <c r="E11" s="65">
        <v>1</v>
      </c>
      <c r="F11" s="68" t="s">
        <v>293</v>
      </c>
      <c r="G11" s="68" t="s">
        <v>296</v>
      </c>
      <c r="H11" s="68" t="s">
        <v>299</v>
      </c>
      <c r="I11" s="290" t="str">
        <f t="shared" ref="I11:I42" si="0">+CONCATENATE(F11," ",G11," ",H11)</f>
        <v>Líderes de proceso Monitorear las acciones a cargo, establecidas en los planes institucionales Permanente</v>
      </c>
      <c r="J11" s="5" t="s">
        <v>105</v>
      </c>
      <c r="K11" s="61">
        <f>+IF(J11='11 FORMULAS'!$E$4,'11 FORMULAS'!$F$4,IF(J11='11 FORMULAS'!$E$5,'11 FORMULAS'!$F$5,IF(J11='11 FORMULAS'!$E$6,'11 FORMULAS'!$F$6,"")))</f>
        <v>0.25</v>
      </c>
      <c r="L11" s="61" t="str">
        <f>+IF(OR(J11='11 FORMULAS'!$O$4,J11='11 FORMULAS'!$O$5),'11 FORMULAS'!$P$5,IF(J11='11 FORMULAS'!$O$6,'11 FORMULAS'!$P$6,""))</f>
        <v>Probabilidad</v>
      </c>
      <c r="M11" s="5" t="s">
        <v>94</v>
      </c>
      <c r="N11" s="61">
        <f>+IF(M11='11 FORMULAS'!$H$4,'11 FORMULAS'!$I$4,IF(M11='11 FORMULAS'!$H$5,'11 FORMULAS'!$I$5,""))</f>
        <v>0.15</v>
      </c>
      <c r="O11" s="6" t="s">
        <v>97</v>
      </c>
      <c r="P11" s="6" t="s">
        <v>99</v>
      </c>
      <c r="Q11" s="6" t="s">
        <v>102</v>
      </c>
      <c r="R11" s="302">
        <f>+IFERROR(K11+N11,"")</f>
        <v>0.4</v>
      </c>
      <c r="S11" s="302">
        <f>IF(L11='11 FORMULAS'!$P$5,C11-(C11*R11),C11)</f>
        <v>0.24</v>
      </c>
      <c r="T11" s="302">
        <f>IF(L11='11 FORMULAS'!$P$6,D11-(D11*R11),D11)</f>
        <v>0.6</v>
      </c>
      <c r="U11" s="403">
        <f>+IF(S14="","",S14)</f>
        <v>0.11759999999999998</v>
      </c>
      <c r="V11" s="406">
        <f>+IF(T14="","",T14)</f>
        <v>0.6</v>
      </c>
      <c r="X11" s="41" t="s">
        <v>58</v>
      </c>
      <c r="Y11" s="36">
        <v>0.41</v>
      </c>
      <c r="Z11" s="35">
        <v>0.6</v>
      </c>
    </row>
    <row r="12" spans="1:48" ht="72" customHeight="1" x14ac:dyDescent="0.25">
      <c r="A12" s="410"/>
      <c r="B12" s="413"/>
      <c r="C12" s="416"/>
      <c r="D12" s="419"/>
      <c r="E12" s="66">
        <v>2</v>
      </c>
      <c r="F12" s="219" t="s">
        <v>294</v>
      </c>
      <c r="G12" s="219" t="s">
        <v>298</v>
      </c>
      <c r="H12" s="219" t="s">
        <v>300</v>
      </c>
      <c r="I12" s="291" t="str">
        <f t="shared" si="0"/>
        <v>Planeación Monitorear la ejecución de las acciones establecidas en los planes institucionales Trimestral</v>
      </c>
      <c r="J12" s="1" t="s">
        <v>106</v>
      </c>
      <c r="K12" s="62">
        <f>+IF(J12='11 FORMULAS'!$E$4,'11 FORMULAS'!$F$4,IF(J12='11 FORMULAS'!$E$5,'11 FORMULAS'!$F$5,IF(J12='11 FORMULAS'!$E$6,'11 FORMULAS'!$F$6,"")))</f>
        <v>0.15</v>
      </c>
      <c r="L12" s="62" t="str">
        <f>+IF(OR(J12='11 FORMULAS'!$O$4,J12='11 FORMULAS'!$O$5),'11 FORMULAS'!$P$5,IF(J12='11 FORMULAS'!$O$6,'11 FORMULAS'!$P$6,""))</f>
        <v>Probabilidad</v>
      </c>
      <c r="M12" s="1" t="s">
        <v>94</v>
      </c>
      <c r="N12" s="62">
        <f>+IF(M12='11 FORMULAS'!$H$4,'11 FORMULAS'!$I$4,IF(M12='11 FORMULAS'!$H$5,'11 FORMULAS'!$I$5,""))</f>
        <v>0.15</v>
      </c>
      <c r="O12" s="4" t="s">
        <v>97</v>
      </c>
      <c r="P12" s="4" t="s">
        <v>99</v>
      </c>
      <c r="Q12" s="4" t="s">
        <v>102</v>
      </c>
      <c r="R12" s="303">
        <f t="shared" ref="R12:R14" si="1">+IFERROR(K12+N12,"")</f>
        <v>0.3</v>
      </c>
      <c r="S12" s="303">
        <f>IF(L12='11 FORMULAS'!$P$5,S11-(S11*R12),S11)</f>
        <v>0.16799999999999998</v>
      </c>
      <c r="T12" s="303">
        <f>IF(L12='11 FORMULAS'!$P$6,T11-(T11*R12),T11)</f>
        <v>0.6</v>
      </c>
      <c r="U12" s="404"/>
      <c r="V12" s="407"/>
      <c r="X12" s="42" t="s">
        <v>60</v>
      </c>
      <c r="Y12" s="36">
        <v>0.61</v>
      </c>
      <c r="Z12" s="35">
        <v>0.8</v>
      </c>
    </row>
    <row r="13" spans="1:48" ht="65.099999999999994" customHeight="1" x14ac:dyDescent="0.25">
      <c r="A13" s="410"/>
      <c r="B13" s="413"/>
      <c r="C13" s="416"/>
      <c r="D13" s="419"/>
      <c r="E13" s="66">
        <v>3</v>
      </c>
      <c r="F13" s="219" t="s">
        <v>295</v>
      </c>
      <c r="G13" s="219" t="s">
        <v>297</v>
      </c>
      <c r="H13" s="219" t="s">
        <v>300</v>
      </c>
      <c r="I13" s="291" t="str">
        <f t="shared" si="0"/>
        <v>Control Interno Realizar seguimiento al cumplimiento de los planes institucionales Trimestral</v>
      </c>
      <c r="J13" s="1" t="s">
        <v>106</v>
      </c>
      <c r="K13" s="62">
        <f>+IF(J13='11 FORMULAS'!$E$4,'11 FORMULAS'!$F$4,IF(J13='11 FORMULAS'!$E$5,'11 FORMULAS'!$F$5,IF(J13='11 FORMULAS'!$E$6,'11 FORMULAS'!$F$6,"")))</f>
        <v>0.15</v>
      </c>
      <c r="L13" s="62" t="str">
        <f>+IF(OR(J13='11 FORMULAS'!$O$4,J13='11 FORMULAS'!$O$5),'11 FORMULAS'!$P$5,IF(J13='11 FORMULAS'!$O$6,'11 FORMULAS'!$P$6,""))</f>
        <v>Probabilidad</v>
      </c>
      <c r="M13" s="1" t="s">
        <v>94</v>
      </c>
      <c r="N13" s="62">
        <f>+IF(M13='11 FORMULAS'!$H$4,'11 FORMULAS'!$I$4,IF(M13='11 FORMULAS'!$H$5,'11 FORMULAS'!$I$5,""))</f>
        <v>0.15</v>
      </c>
      <c r="O13" s="4" t="s">
        <v>97</v>
      </c>
      <c r="P13" s="4" t="s">
        <v>99</v>
      </c>
      <c r="Q13" s="4" t="s">
        <v>102</v>
      </c>
      <c r="R13" s="303">
        <f>+IFERROR(K13+N13,"")</f>
        <v>0.3</v>
      </c>
      <c r="S13" s="303">
        <f>IF(L13='11 FORMULAS'!$P$5,S12-(S12*R13),S12)</f>
        <v>0.11759999999999998</v>
      </c>
      <c r="T13" s="303">
        <f>IF(L13='11 FORMULAS'!$P$6,T12-(T12*R13),T12)</f>
        <v>0.6</v>
      </c>
      <c r="U13" s="404"/>
      <c r="V13" s="407"/>
      <c r="X13" s="43" t="s">
        <v>61</v>
      </c>
      <c r="Y13" s="36">
        <v>0.81</v>
      </c>
      <c r="Z13" s="35">
        <v>1</v>
      </c>
    </row>
    <row r="14" spans="1:48" ht="29.45" customHeight="1" thickBot="1" x14ac:dyDescent="0.3">
      <c r="A14" s="411"/>
      <c r="B14" s="414"/>
      <c r="C14" s="417"/>
      <c r="D14" s="420"/>
      <c r="E14" s="67">
        <v>4</v>
      </c>
      <c r="F14" s="220"/>
      <c r="G14" s="220"/>
      <c r="H14" s="220"/>
      <c r="I14" s="292" t="str">
        <f t="shared" si="0"/>
        <v xml:space="preserve">  </v>
      </c>
      <c r="J14" s="7"/>
      <c r="K14" s="63" t="str">
        <f>+IF(J14='11 FORMULAS'!$E$4,'11 FORMULAS'!$F$4,IF(J14='11 FORMULAS'!$E$5,'11 FORMULAS'!$F$5,IF(J14='11 FORMULAS'!$E$6,'11 FORMULAS'!$F$6,"")))</f>
        <v/>
      </c>
      <c r="L14" s="63" t="str">
        <f>+IF(OR(J14='11 FORMULAS'!$O$4,J14='11 FORMULAS'!$O$5),'11 FORMULAS'!$P$5,IF(J14='11 FORMULAS'!$O$6,'11 FORMULAS'!$P$6,""))</f>
        <v/>
      </c>
      <c r="M14" s="7"/>
      <c r="N14" s="63" t="str">
        <f>+IF(M14='11 FORMULAS'!$H$4,'11 FORMULAS'!$I$4,IF(M14='11 FORMULAS'!$H$5,'11 FORMULAS'!$I$5,""))</f>
        <v/>
      </c>
      <c r="O14" s="8"/>
      <c r="P14" s="8"/>
      <c r="Q14" s="8"/>
      <c r="R14" s="304" t="str">
        <f t="shared" si="1"/>
        <v/>
      </c>
      <c r="S14" s="304">
        <f>IF(L14='11 FORMULAS'!$P$5,S13-(S13*R14),S13)</f>
        <v>0.11759999999999998</v>
      </c>
      <c r="T14" s="304">
        <f>IF(L14='11 FORMULAS'!$P$6,T13-(T13*R14),T13)</f>
        <v>0.6</v>
      </c>
      <c r="U14" s="405"/>
      <c r="V14" s="408"/>
      <c r="X14" s="44"/>
      <c r="Y14" s="45"/>
      <c r="Z14" s="46"/>
    </row>
    <row r="15" spans="1:48" ht="71.25" x14ac:dyDescent="0.25">
      <c r="A15" s="409" t="str">
        <f>'2 CONTEXTO E IDENTIFICACIÓN'!A12</f>
        <v>R2</v>
      </c>
      <c r="B15" s="412" t="str">
        <f>+'2 CONTEXTO E IDENTIFICACIÓN'!F12</f>
        <v>Posibilidad de pérdida económica por contratación sin el lleno de requisitos de acuerdo al estatuto y manual de contratación debido a la falta de verificaciónen en la etapa precontractual</v>
      </c>
      <c r="C15" s="415">
        <f>+'3 PROBABIL E IMPACTO INHERENTE'!E10</f>
        <v>0.8</v>
      </c>
      <c r="D15" s="418">
        <f>+'3 PROBABIL E IMPACTO INHERENTE'!M10</f>
        <v>0.8</v>
      </c>
      <c r="E15" s="65">
        <v>1</v>
      </c>
      <c r="F15" s="68" t="s">
        <v>305</v>
      </c>
      <c r="G15" s="68" t="s">
        <v>347</v>
      </c>
      <c r="H15" s="68" t="s">
        <v>299</v>
      </c>
      <c r="I15" s="290" t="str">
        <f>+CONCATENATE(F15," ",G15," ",H15)</f>
        <v>Contratación Verificar el cumplimiento de requisitos establecidos para cada proceso contractual Permanente</v>
      </c>
      <c r="J15" s="5" t="s">
        <v>105</v>
      </c>
      <c r="K15" s="61">
        <f>+IF(J15='11 FORMULAS'!$E$4,'11 FORMULAS'!$F$4,IF(J15='11 FORMULAS'!$E$5,'11 FORMULAS'!$F$5,IF(J15='11 FORMULAS'!$E$6,'11 FORMULAS'!$F$6,"")))</f>
        <v>0.25</v>
      </c>
      <c r="L15" s="61" t="str">
        <f>+IF(OR(J15='11 FORMULAS'!$O$4,J15='11 FORMULAS'!$O$5),'11 FORMULAS'!$P$5,IF(J15='11 FORMULAS'!$O$6,'11 FORMULAS'!$P$6,""))</f>
        <v>Probabilidad</v>
      </c>
      <c r="M15" s="5" t="s">
        <v>94</v>
      </c>
      <c r="N15" s="61">
        <f>+IF(M15='11 FORMULAS'!$H$4,'11 FORMULAS'!$I$4,IF(M15='11 FORMULAS'!$H$5,'11 FORMULAS'!$I$5,""))</f>
        <v>0.15</v>
      </c>
      <c r="O15" s="6" t="s">
        <v>97</v>
      </c>
      <c r="P15" s="6" t="s">
        <v>99</v>
      </c>
      <c r="Q15" s="6" t="s">
        <v>102</v>
      </c>
      <c r="R15" s="302">
        <f>+IFERROR(K15+N15,"")</f>
        <v>0.4</v>
      </c>
      <c r="S15" s="302">
        <f>IF(L15='11 FORMULAS'!$P$5,C15-(C15*R15),C15)</f>
        <v>0.48</v>
      </c>
      <c r="T15" s="302">
        <f>IF(L15='11 FORMULAS'!$P$6,D15-(D15*R15),D15)</f>
        <v>0.8</v>
      </c>
      <c r="U15" s="403">
        <f>+IF(S18="","",S18)</f>
        <v>0.48</v>
      </c>
      <c r="V15" s="406">
        <f>+IF(T18="","",T18)</f>
        <v>0.8</v>
      </c>
      <c r="X15" s="299"/>
      <c r="Y15" s="300"/>
      <c r="Z15" s="300"/>
    </row>
    <row r="16" spans="1:48" ht="29.45" customHeight="1" x14ac:dyDescent="0.25">
      <c r="A16" s="410"/>
      <c r="B16" s="413"/>
      <c r="C16" s="416"/>
      <c r="D16" s="419"/>
      <c r="E16" s="66">
        <v>2</v>
      </c>
      <c r="F16" s="219"/>
      <c r="G16" s="219"/>
      <c r="H16" s="219"/>
      <c r="I16" s="291" t="str">
        <f>+CONCATENATE(F16," ",G16," ",H16)</f>
        <v xml:space="preserve">  </v>
      </c>
      <c r="J16" s="1"/>
      <c r="K16" s="62" t="str">
        <f>+IF(J16='11 FORMULAS'!$E$4,'11 FORMULAS'!$F$4,IF(J16='11 FORMULAS'!$E$5,'11 FORMULAS'!$F$5,IF(J16='11 FORMULAS'!$E$6,'11 FORMULAS'!$F$6,"")))</f>
        <v/>
      </c>
      <c r="L16" s="62" t="str">
        <f>+IF(OR(J16='11 FORMULAS'!$O$4,J16='11 FORMULAS'!$O$5),'11 FORMULAS'!$P$5,IF(J16='11 FORMULAS'!$O$6,'11 FORMULAS'!$P$6,""))</f>
        <v/>
      </c>
      <c r="M16" s="1"/>
      <c r="N16" s="62" t="str">
        <f>+IF(M16='11 FORMULAS'!$H$4,'11 FORMULAS'!$I$4,IF(M16='11 FORMULAS'!$H$5,'11 FORMULAS'!$I$5,""))</f>
        <v/>
      </c>
      <c r="O16" s="4"/>
      <c r="P16" s="4"/>
      <c r="Q16" s="4"/>
      <c r="R16" s="303" t="str">
        <f t="shared" ref="R16" si="2">+IFERROR(K16+N16,"")</f>
        <v/>
      </c>
      <c r="S16" s="303">
        <f>IF(L16='11 FORMULAS'!$P$5,S15-(S15*R16),S15)</f>
        <v>0.48</v>
      </c>
      <c r="T16" s="303">
        <f>IF(L16='11 FORMULAS'!$P$6,T15-(T15*R16),T15)</f>
        <v>0.8</v>
      </c>
      <c r="U16" s="404"/>
      <c r="V16" s="407"/>
      <c r="X16" s="299"/>
      <c r="Y16" s="300"/>
      <c r="Z16" s="300"/>
    </row>
    <row r="17" spans="1:26" ht="29.45" customHeight="1" x14ac:dyDescent="0.25">
      <c r="A17" s="410"/>
      <c r="B17" s="413"/>
      <c r="C17" s="416"/>
      <c r="D17" s="419"/>
      <c r="E17" s="66">
        <v>3</v>
      </c>
      <c r="F17" s="219"/>
      <c r="G17" s="219"/>
      <c r="H17" s="219"/>
      <c r="I17" s="291" t="str">
        <f t="shared" si="0"/>
        <v xml:space="preserve">  </v>
      </c>
      <c r="J17" s="1"/>
      <c r="K17" s="62" t="str">
        <f>+IF(J17='11 FORMULAS'!$E$4,'11 FORMULAS'!$F$4,IF(J17='11 FORMULAS'!$E$5,'11 FORMULAS'!$F$5,IF(J17='11 FORMULAS'!$E$6,'11 FORMULAS'!$F$6,"")))</f>
        <v/>
      </c>
      <c r="L17" s="62" t="str">
        <f>+IF(OR(J17='11 FORMULAS'!$O$4,J17='11 FORMULAS'!$O$5),'11 FORMULAS'!$P$5,IF(J17='11 FORMULAS'!$O$6,'11 FORMULAS'!$P$6,""))</f>
        <v/>
      </c>
      <c r="M17" s="1"/>
      <c r="N17" s="62" t="str">
        <f>+IF(M17='11 FORMULAS'!$H$4,'11 FORMULAS'!$I$4,IF(M17='11 FORMULAS'!$H$5,'11 FORMULAS'!$I$5,""))</f>
        <v/>
      </c>
      <c r="O17" s="4"/>
      <c r="P17" s="4"/>
      <c r="Q17" s="4"/>
      <c r="R17" s="303" t="str">
        <f>+IFERROR(K17+N17,"")</f>
        <v/>
      </c>
      <c r="S17" s="303">
        <f>IF(L17='11 FORMULAS'!$P$5,S16-(S16*R17),S16)</f>
        <v>0.48</v>
      </c>
      <c r="T17" s="303">
        <f>IF(L17='11 FORMULAS'!$P$6,T16-(T16*R17),T16)</f>
        <v>0.8</v>
      </c>
      <c r="U17" s="404"/>
      <c r="V17" s="407"/>
      <c r="X17" s="299"/>
      <c r="Y17" s="300"/>
      <c r="Z17" s="300"/>
    </row>
    <row r="18" spans="1:26" ht="29.45" customHeight="1" thickBot="1" x14ac:dyDescent="0.3">
      <c r="A18" s="411"/>
      <c r="B18" s="414"/>
      <c r="C18" s="417"/>
      <c r="D18" s="420"/>
      <c r="E18" s="67">
        <v>4</v>
      </c>
      <c r="F18" s="220"/>
      <c r="G18" s="220"/>
      <c r="H18" s="220"/>
      <c r="I18" s="292" t="str">
        <f t="shared" si="0"/>
        <v xml:space="preserve">  </v>
      </c>
      <c r="J18" s="7"/>
      <c r="K18" s="63" t="str">
        <f>+IF(J18='11 FORMULAS'!$E$4,'11 FORMULAS'!$F$4,IF(J18='11 FORMULAS'!$E$5,'11 FORMULAS'!$F$5,IF(J18='11 FORMULAS'!$E$6,'11 FORMULAS'!$F$6,"")))</f>
        <v/>
      </c>
      <c r="L18" s="63" t="str">
        <f>+IF(OR(J18='11 FORMULAS'!$O$4,J18='11 FORMULAS'!$O$5),'11 FORMULAS'!$P$5,IF(J18='11 FORMULAS'!$O$6,'11 FORMULAS'!$P$6,""))</f>
        <v/>
      </c>
      <c r="M18" s="7"/>
      <c r="N18" s="63" t="str">
        <f>+IF(M18='11 FORMULAS'!$H$4,'11 FORMULAS'!$I$4,IF(M18='11 FORMULAS'!$H$5,'11 FORMULAS'!$I$5,""))</f>
        <v/>
      </c>
      <c r="O18" s="8"/>
      <c r="P18" s="8"/>
      <c r="Q18" s="8"/>
      <c r="R18" s="304" t="str">
        <f t="shared" ref="R18" si="3">+IFERROR(K18+N18,"")</f>
        <v/>
      </c>
      <c r="S18" s="304">
        <f>IF(L18='11 FORMULAS'!$P$5,S17-(S17*R18),S17)</f>
        <v>0.48</v>
      </c>
      <c r="T18" s="304">
        <f>IF(L18='11 FORMULAS'!$P$6,T17-(T17*R18),T17)</f>
        <v>0.8</v>
      </c>
      <c r="U18" s="405"/>
      <c r="V18" s="408"/>
    </row>
    <row r="19" spans="1:26" ht="50.1" customHeight="1" x14ac:dyDescent="0.25">
      <c r="A19" s="409" t="str">
        <f>'2 CONTEXTO E IDENTIFICACIÓN'!A13</f>
        <v>R3</v>
      </c>
      <c r="B19" s="412" t="str">
        <f>+'2 CONTEXTO E IDENTIFICACIÓN'!F13</f>
        <v>Posibilidad de pérdida económica por incumplimiento del objeto contractual  debido a la inadecuada supervisión</v>
      </c>
      <c r="C19" s="415">
        <f>+'3 PROBABIL E IMPACTO INHERENTE'!E11</f>
        <v>0.8</v>
      </c>
      <c r="D19" s="418">
        <f>+'3 PROBABIL E IMPACTO INHERENTE'!M11</f>
        <v>0.8</v>
      </c>
      <c r="E19" s="65">
        <v>1</v>
      </c>
      <c r="F19" s="68" t="s">
        <v>314</v>
      </c>
      <c r="G19" s="68" t="s">
        <v>312</v>
      </c>
      <c r="H19" s="68" t="s">
        <v>299</v>
      </c>
      <c r="I19" s="290" t="str">
        <f t="shared" si="0"/>
        <v>Supervisor de contratos Realizar seguimiento y verificación de las obligaciones contractuales Permanente</v>
      </c>
      <c r="J19" s="5" t="s">
        <v>105</v>
      </c>
      <c r="K19" s="61">
        <f>+IF(J19='11 FORMULAS'!$E$4,'11 FORMULAS'!$F$4,IF(J19='11 FORMULAS'!$E$5,'11 FORMULAS'!$F$5,IF(J19='11 FORMULAS'!$E$6,'11 FORMULAS'!$F$6,"")))</f>
        <v>0.25</v>
      </c>
      <c r="L19" s="61" t="str">
        <f>+IF(OR(J19='11 FORMULAS'!$O$4,J19='11 FORMULAS'!$O$5),'11 FORMULAS'!$P$5,IF(J19='11 FORMULAS'!$O$6,'11 FORMULAS'!$P$6,""))</f>
        <v>Probabilidad</v>
      </c>
      <c r="M19" s="5" t="s">
        <v>94</v>
      </c>
      <c r="N19" s="61">
        <f>+IF(M19='11 FORMULAS'!$H$4,'11 FORMULAS'!$I$4,IF(M19='11 FORMULAS'!$H$5,'11 FORMULAS'!$I$5,""))</f>
        <v>0.15</v>
      </c>
      <c r="O19" s="6" t="s">
        <v>97</v>
      </c>
      <c r="P19" s="6" t="s">
        <v>99</v>
      </c>
      <c r="Q19" s="6" t="s">
        <v>102</v>
      </c>
      <c r="R19" s="302">
        <f>+IFERROR(K19+N19,"")</f>
        <v>0.4</v>
      </c>
      <c r="S19" s="302">
        <f>IF(L19='11 FORMULAS'!$P$5,C19-(C19*R19),C19)</f>
        <v>0.48</v>
      </c>
      <c r="T19" s="302">
        <f>IF(L19='11 FORMULAS'!$P$6,D19-(D19*R19),D19)</f>
        <v>0.8</v>
      </c>
      <c r="U19" s="403">
        <f>+IF(S22="","",S22)</f>
        <v>0.48</v>
      </c>
      <c r="V19" s="406">
        <f>+IF(T22="","",T22)</f>
        <v>0.8</v>
      </c>
      <c r="X19" s="299"/>
      <c r="Y19" s="300"/>
      <c r="Z19" s="300"/>
    </row>
    <row r="20" spans="1:26" ht="29.45" customHeight="1" x14ac:dyDescent="0.25">
      <c r="A20" s="410"/>
      <c r="B20" s="413"/>
      <c r="C20" s="416"/>
      <c r="D20" s="419"/>
      <c r="E20" s="66">
        <v>2</v>
      </c>
      <c r="F20" s="219"/>
      <c r="G20" s="219"/>
      <c r="H20" s="219"/>
      <c r="I20" s="291" t="str">
        <f t="shared" si="0"/>
        <v xml:space="preserve">  </v>
      </c>
      <c r="J20" s="1"/>
      <c r="K20" s="62" t="str">
        <f>+IF(J20='11 FORMULAS'!$E$4,'11 FORMULAS'!$F$4,IF(J20='11 FORMULAS'!$E$5,'11 FORMULAS'!$F$5,IF(J20='11 FORMULAS'!$E$6,'11 FORMULAS'!$F$6,"")))</f>
        <v/>
      </c>
      <c r="L20" s="62" t="str">
        <f>+IF(OR(J20='11 FORMULAS'!$O$4,J20='11 FORMULAS'!$O$5),'11 FORMULAS'!$P$5,IF(J20='11 FORMULAS'!$O$6,'11 FORMULAS'!$P$6,""))</f>
        <v/>
      </c>
      <c r="M20" s="1"/>
      <c r="N20" s="62" t="str">
        <f>+IF(M20='11 FORMULAS'!$H$4,'11 FORMULAS'!$I$4,IF(M20='11 FORMULAS'!$H$5,'11 FORMULAS'!$I$5,""))</f>
        <v/>
      </c>
      <c r="O20" s="4"/>
      <c r="P20" s="4"/>
      <c r="Q20" s="4"/>
      <c r="R20" s="303" t="str">
        <f t="shared" ref="R20" si="4">+IFERROR(K20+N20,"")</f>
        <v/>
      </c>
      <c r="S20" s="303">
        <f>IF(L20='11 FORMULAS'!$P$5,S19-(S19*R20),S19)</f>
        <v>0.48</v>
      </c>
      <c r="T20" s="303">
        <f>IF(L20='11 FORMULAS'!$P$6,T19-(T19*R20),T19)</f>
        <v>0.8</v>
      </c>
      <c r="U20" s="404"/>
      <c r="V20" s="407"/>
      <c r="X20" s="299"/>
      <c r="Y20" s="300"/>
      <c r="Z20" s="300"/>
    </row>
    <row r="21" spans="1:26" ht="29.45" customHeight="1" x14ac:dyDescent="0.25">
      <c r="A21" s="410"/>
      <c r="B21" s="413"/>
      <c r="C21" s="416"/>
      <c r="D21" s="419"/>
      <c r="E21" s="66">
        <v>3</v>
      </c>
      <c r="F21" s="219"/>
      <c r="G21" s="219"/>
      <c r="H21" s="219"/>
      <c r="I21" s="291" t="str">
        <f t="shared" si="0"/>
        <v xml:space="preserve">  </v>
      </c>
      <c r="J21" s="1"/>
      <c r="K21" s="62" t="str">
        <f>+IF(J21='11 FORMULAS'!$E$4,'11 FORMULAS'!$F$4,IF(J21='11 FORMULAS'!$E$5,'11 FORMULAS'!$F$5,IF(J21='11 FORMULAS'!$E$6,'11 FORMULAS'!$F$6,"")))</f>
        <v/>
      </c>
      <c r="L21" s="62" t="str">
        <f>+IF(OR(J21='11 FORMULAS'!$O$4,J21='11 FORMULAS'!$O$5),'11 FORMULAS'!$P$5,IF(J21='11 FORMULAS'!$O$6,'11 FORMULAS'!$P$6,""))</f>
        <v/>
      </c>
      <c r="M21" s="1"/>
      <c r="N21" s="62" t="str">
        <f>+IF(M21='11 FORMULAS'!$H$4,'11 FORMULAS'!$I$4,IF(M21='11 FORMULAS'!$H$5,'11 FORMULAS'!$I$5,""))</f>
        <v/>
      </c>
      <c r="O21" s="4"/>
      <c r="P21" s="4"/>
      <c r="Q21" s="4"/>
      <c r="R21" s="303" t="str">
        <f>+IFERROR(K21+N21,"")</f>
        <v/>
      </c>
      <c r="S21" s="303">
        <f>IF(L21='11 FORMULAS'!$P$5,S20-(S20*R21),S20)</f>
        <v>0.48</v>
      </c>
      <c r="T21" s="303">
        <f>IF(L21='11 FORMULAS'!$P$6,T20-(T20*R21),T20)</f>
        <v>0.8</v>
      </c>
      <c r="U21" s="404"/>
      <c r="V21" s="407"/>
      <c r="X21" s="299"/>
      <c r="Y21" s="300"/>
      <c r="Z21" s="300"/>
    </row>
    <row r="22" spans="1:26" ht="29.45" customHeight="1" thickBot="1" x14ac:dyDescent="0.3">
      <c r="A22" s="411"/>
      <c r="B22" s="414"/>
      <c r="C22" s="417"/>
      <c r="D22" s="420"/>
      <c r="E22" s="67">
        <v>4</v>
      </c>
      <c r="F22" s="220"/>
      <c r="G22" s="220"/>
      <c r="H22" s="220"/>
      <c r="I22" s="292" t="str">
        <f t="shared" si="0"/>
        <v xml:space="preserve">  </v>
      </c>
      <c r="J22" s="7"/>
      <c r="K22" s="63" t="str">
        <f>+IF(J22='11 FORMULAS'!$E$4,'11 FORMULAS'!$F$4,IF(J22='11 FORMULAS'!$E$5,'11 FORMULAS'!$F$5,IF(J22='11 FORMULAS'!$E$6,'11 FORMULAS'!$F$6,"")))</f>
        <v/>
      </c>
      <c r="L22" s="63" t="str">
        <f>+IF(OR(J22='11 FORMULAS'!$O$4,J22='11 FORMULAS'!$O$5),'11 FORMULAS'!$P$5,IF(J22='11 FORMULAS'!$O$6,'11 FORMULAS'!$P$6,""))</f>
        <v/>
      </c>
      <c r="M22" s="7"/>
      <c r="N22" s="63" t="str">
        <f>+IF(M22='11 FORMULAS'!$H$4,'11 FORMULAS'!$I$4,IF(M22='11 FORMULAS'!$H$5,'11 FORMULAS'!$I$5,""))</f>
        <v/>
      </c>
      <c r="O22" s="8"/>
      <c r="P22" s="8"/>
      <c r="Q22" s="8"/>
      <c r="R22" s="304" t="str">
        <f t="shared" ref="R22" si="5">+IFERROR(K22+N22,"")</f>
        <v/>
      </c>
      <c r="S22" s="304">
        <f>IF(L22='11 FORMULAS'!$P$5,S21-(S21*R22),S21)</f>
        <v>0.48</v>
      </c>
      <c r="T22" s="304">
        <f>IF(L22='11 FORMULAS'!$P$6,T21-(T21*R22),T21)</f>
        <v>0.8</v>
      </c>
      <c r="U22" s="405"/>
      <c r="V22" s="408"/>
    </row>
    <row r="23" spans="1:26" ht="85.5" x14ac:dyDescent="0.25">
      <c r="A23" s="409" t="str">
        <f>'2 CONTEXTO E IDENTIFICACIÓN'!A14</f>
        <v>R4</v>
      </c>
      <c r="B23" s="412" t="str">
        <f>+'2 CONTEXTO E IDENTIFICACIÓN'!F14</f>
        <v>Posibilidad de pérdida económica y reputacional por recibir o solicitar cualquier dádiva o beneficio a nombre propio o de terceros, para el direccionamiento de estudios previos, evaluaciones o aplicación de una modalidad de selección diferente a la que corresponda por ley debido al interés en adjudicar y/o celebrar un contrato que beneficie a un proponente</v>
      </c>
      <c r="C23" s="415">
        <f>+'3 PROBABIL E IMPACTO INHERENTE'!E12</f>
        <v>0.8</v>
      </c>
      <c r="D23" s="418">
        <f>+'3 PROBABIL E IMPACTO INHERENTE'!M12</f>
        <v>0.8</v>
      </c>
      <c r="E23" s="65">
        <v>1</v>
      </c>
      <c r="F23" s="68" t="s">
        <v>348</v>
      </c>
      <c r="G23" s="68" t="s">
        <v>349</v>
      </c>
      <c r="H23" s="68" t="s">
        <v>350</v>
      </c>
      <c r="I23" s="290" t="str">
        <f t="shared" si="0"/>
        <v>Talento Humano Realizar campaña de interiorización del códito de ética y buen gobierno (integridad) al personal de la USI Periódica</v>
      </c>
      <c r="J23" s="5" t="s">
        <v>105</v>
      </c>
      <c r="K23" s="61">
        <f>+IF(J23='11 FORMULAS'!$E$4,'11 FORMULAS'!$F$4,IF(J23='11 FORMULAS'!$E$5,'11 FORMULAS'!$F$5,IF(J23='11 FORMULAS'!$E$6,'11 FORMULAS'!$F$6,"")))</f>
        <v>0.25</v>
      </c>
      <c r="L23" s="61" t="str">
        <f>+IF(OR(J23='11 FORMULAS'!$O$4,J23='11 FORMULAS'!$O$5),'11 FORMULAS'!$P$5,IF(J23='11 FORMULAS'!$O$6,'11 FORMULAS'!$P$6,""))</f>
        <v>Probabilidad</v>
      </c>
      <c r="M23" s="5" t="s">
        <v>94</v>
      </c>
      <c r="N23" s="61">
        <f>+IF(M23='11 FORMULAS'!$H$4,'11 FORMULAS'!$I$4,IF(M23='11 FORMULAS'!$H$5,'11 FORMULAS'!$I$5,""))</f>
        <v>0.15</v>
      </c>
      <c r="O23" s="6" t="s">
        <v>97</v>
      </c>
      <c r="P23" s="6" t="s">
        <v>99</v>
      </c>
      <c r="Q23" s="6" t="s">
        <v>102</v>
      </c>
      <c r="R23" s="302">
        <f>+IFERROR(K23+N23,"")</f>
        <v>0.4</v>
      </c>
      <c r="S23" s="302">
        <f>IF(L23='11 FORMULAS'!$P$5,C23-(C23*R23),C23)</f>
        <v>0.48</v>
      </c>
      <c r="T23" s="302">
        <f>IF(L23='11 FORMULAS'!$P$6,D23-(D23*R23),D23)</f>
        <v>0.8</v>
      </c>
      <c r="U23" s="403">
        <f>+IF(S26="","",S26)</f>
        <v>0.28799999999999998</v>
      </c>
      <c r="V23" s="406">
        <f>+IF(T26="","",T26)</f>
        <v>0.8</v>
      </c>
      <c r="X23" s="299"/>
      <c r="Y23" s="300"/>
      <c r="Z23" s="300"/>
    </row>
    <row r="24" spans="1:26" ht="57" x14ac:dyDescent="0.25">
      <c r="A24" s="410"/>
      <c r="B24" s="413"/>
      <c r="C24" s="416"/>
      <c r="D24" s="419"/>
      <c r="E24" s="66">
        <v>2</v>
      </c>
      <c r="F24" s="219" t="s">
        <v>353</v>
      </c>
      <c r="G24" s="219" t="s">
        <v>351</v>
      </c>
      <c r="H24" s="219" t="s">
        <v>299</v>
      </c>
      <c r="I24" s="291" t="str">
        <f t="shared" si="0"/>
        <v>Asesor Jurídico Revisión de documentos precontractuales Permanente</v>
      </c>
      <c r="J24" s="1" t="s">
        <v>105</v>
      </c>
      <c r="K24" s="62">
        <f>+IF(J24='11 FORMULAS'!$E$4,'11 FORMULAS'!$F$4,IF(J24='11 FORMULAS'!$E$5,'11 FORMULAS'!$F$5,IF(J24='11 FORMULAS'!$E$6,'11 FORMULAS'!$F$6,"")))</f>
        <v>0.25</v>
      </c>
      <c r="L24" s="62" t="str">
        <f>+IF(OR(J24='11 FORMULAS'!$O$4,J24='11 FORMULAS'!$O$5),'11 FORMULAS'!$P$5,IF(J24='11 FORMULAS'!$O$6,'11 FORMULAS'!$P$6,""))</f>
        <v>Probabilidad</v>
      </c>
      <c r="M24" s="1" t="s">
        <v>94</v>
      </c>
      <c r="N24" s="62">
        <f>+IF(M24='11 FORMULAS'!$H$4,'11 FORMULAS'!$I$4,IF(M24='11 FORMULAS'!$H$5,'11 FORMULAS'!$I$5,""))</f>
        <v>0.15</v>
      </c>
      <c r="O24" s="4" t="s">
        <v>97</v>
      </c>
      <c r="P24" s="4" t="s">
        <v>99</v>
      </c>
      <c r="Q24" s="4" t="s">
        <v>102</v>
      </c>
      <c r="R24" s="303">
        <f t="shared" ref="R24" si="6">+IFERROR(K24+N24,"")</f>
        <v>0.4</v>
      </c>
      <c r="S24" s="303">
        <f>IF(L24='11 FORMULAS'!$P$5,S23-(S23*R24),S23)</f>
        <v>0.28799999999999998</v>
      </c>
      <c r="T24" s="303">
        <f>IF(L24='11 FORMULAS'!$P$6,T23-(T23*R24),T23)</f>
        <v>0.8</v>
      </c>
      <c r="U24" s="404"/>
      <c r="V24" s="407"/>
      <c r="X24" s="299"/>
      <c r="Y24" s="300"/>
      <c r="Z24" s="300"/>
    </row>
    <row r="25" spans="1:26" ht="40.5" customHeight="1" x14ac:dyDescent="0.25">
      <c r="A25" s="410"/>
      <c r="B25" s="413"/>
      <c r="C25" s="416"/>
      <c r="D25" s="419"/>
      <c r="E25" s="66">
        <v>3</v>
      </c>
      <c r="F25" s="219"/>
      <c r="G25" s="219"/>
      <c r="H25" s="219"/>
      <c r="I25" s="291" t="str">
        <f t="shared" si="0"/>
        <v xml:space="preserve">  </v>
      </c>
      <c r="J25" s="1"/>
      <c r="K25" s="62" t="str">
        <f>+IF(J25='11 FORMULAS'!$E$4,'11 FORMULAS'!$F$4,IF(J25='11 FORMULAS'!$E$5,'11 FORMULAS'!$F$5,IF(J25='11 FORMULAS'!$E$6,'11 FORMULAS'!$F$6,"")))</f>
        <v/>
      </c>
      <c r="L25" s="62" t="str">
        <f>+IF(OR(J25='11 FORMULAS'!$O$4,J25='11 FORMULAS'!$O$5),'11 FORMULAS'!$P$5,IF(J25='11 FORMULAS'!$O$6,'11 FORMULAS'!$P$6,""))</f>
        <v/>
      </c>
      <c r="M25" s="1"/>
      <c r="N25" s="62" t="str">
        <f>+IF(M25='11 FORMULAS'!$H$4,'11 FORMULAS'!$I$4,IF(M25='11 FORMULAS'!$H$5,'11 FORMULAS'!$I$5,""))</f>
        <v/>
      </c>
      <c r="O25" s="4"/>
      <c r="P25" s="4"/>
      <c r="Q25" s="4"/>
      <c r="R25" s="303" t="str">
        <f>+IFERROR(K25+N25,"")</f>
        <v/>
      </c>
      <c r="S25" s="303">
        <f>IF(L25='11 FORMULAS'!$P$5,S24-(S24*R25),S24)</f>
        <v>0.28799999999999998</v>
      </c>
      <c r="T25" s="303">
        <f>IF(L25='11 FORMULAS'!$P$6,T24-(T24*R25),T24)</f>
        <v>0.8</v>
      </c>
      <c r="U25" s="404"/>
      <c r="V25" s="407"/>
      <c r="X25" s="299"/>
      <c r="Y25" s="300"/>
      <c r="Z25" s="300"/>
    </row>
    <row r="26" spans="1:26" ht="40.5" customHeight="1" thickBot="1" x14ac:dyDescent="0.3">
      <c r="A26" s="411"/>
      <c r="B26" s="414"/>
      <c r="C26" s="417"/>
      <c r="D26" s="420"/>
      <c r="E26" s="67">
        <v>4</v>
      </c>
      <c r="F26" s="220"/>
      <c r="G26" s="220"/>
      <c r="H26" s="220"/>
      <c r="I26" s="292" t="str">
        <f t="shared" si="0"/>
        <v xml:space="preserve">  </v>
      </c>
      <c r="J26" s="7"/>
      <c r="K26" s="63" t="str">
        <f>+IF(J26='11 FORMULAS'!$E$4,'11 FORMULAS'!$F$4,IF(J26='11 FORMULAS'!$E$5,'11 FORMULAS'!$F$5,IF(J26='11 FORMULAS'!$E$6,'11 FORMULAS'!$F$6,"")))</f>
        <v/>
      </c>
      <c r="L26" s="63" t="str">
        <f>+IF(OR(J26='11 FORMULAS'!$O$4,J26='11 FORMULAS'!$O$5),'11 FORMULAS'!$P$5,IF(J26='11 FORMULAS'!$O$6,'11 FORMULAS'!$P$6,""))</f>
        <v/>
      </c>
      <c r="M26" s="7"/>
      <c r="N26" s="63" t="str">
        <f>+IF(M26='11 FORMULAS'!$H$4,'11 FORMULAS'!$I$4,IF(M26='11 FORMULAS'!$H$5,'11 FORMULAS'!$I$5,""))</f>
        <v/>
      </c>
      <c r="O26" s="8"/>
      <c r="P26" s="8"/>
      <c r="Q26" s="8"/>
      <c r="R26" s="304" t="str">
        <f t="shared" ref="R26" si="7">+IFERROR(K26+N26,"")</f>
        <v/>
      </c>
      <c r="S26" s="304">
        <f>IF(L26='11 FORMULAS'!$P$5,S25-(S25*R26),S25)</f>
        <v>0.28799999999999998</v>
      </c>
      <c r="T26" s="304">
        <f>IF(L26='11 FORMULAS'!$P$6,T25-(T25*R26),T25)</f>
        <v>0.8</v>
      </c>
      <c r="U26" s="405"/>
      <c r="V26" s="408"/>
    </row>
    <row r="27" spans="1:26" ht="57" x14ac:dyDescent="0.25">
      <c r="A27" s="409" t="str">
        <f>'2 CONTEXTO E IDENTIFICACIÓN'!A15</f>
        <v>R5</v>
      </c>
      <c r="B27" s="412" t="str">
        <f>+'2 CONTEXTO E IDENTIFICACIÓN'!F15</f>
        <v>Posibilidad de pérdida económica y reputacional por fallos condenatorios a la USI ESE debido a la falta defensa, presentación de pruebas y seguimiento en los procesos judiciales</v>
      </c>
      <c r="C27" s="415">
        <f>+'3 PROBABIL E IMPACTO INHERENTE'!E13</f>
        <v>0.4</v>
      </c>
      <c r="D27" s="418">
        <f>+'3 PROBABIL E IMPACTO INHERENTE'!M13</f>
        <v>0.8</v>
      </c>
      <c r="E27" s="65">
        <v>1</v>
      </c>
      <c r="F27" s="68" t="s">
        <v>353</v>
      </c>
      <c r="G27" s="68" t="s">
        <v>313</v>
      </c>
      <c r="H27" s="68" t="s">
        <v>299</v>
      </c>
      <c r="I27" s="290" t="str">
        <f t="shared" si="0"/>
        <v>Asesor Jurídico Realizar seguimiento a los procesos judiciales  Permanente</v>
      </c>
      <c r="J27" s="5" t="s">
        <v>105</v>
      </c>
      <c r="K27" s="61">
        <f>+IF(J27='11 FORMULAS'!$E$4,'11 FORMULAS'!$F$4,IF(J27='11 FORMULAS'!$E$5,'11 FORMULAS'!$F$5,IF(J27='11 FORMULAS'!$E$6,'11 FORMULAS'!$F$6,"")))</f>
        <v>0.25</v>
      </c>
      <c r="L27" s="61" t="str">
        <f>+IF(OR(J27='11 FORMULAS'!$O$4,J27='11 FORMULAS'!$O$5),'11 FORMULAS'!$P$5,IF(J27='11 FORMULAS'!$O$6,'11 FORMULAS'!$P$6,""))</f>
        <v>Probabilidad</v>
      </c>
      <c r="M27" s="5" t="s">
        <v>94</v>
      </c>
      <c r="N27" s="61">
        <f>+IF(M27='11 FORMULAS'!$H$4,'11 FORMULAS'!$I$4,IF(M27='11 FORMULAS'!$H$5,'11 FORMULAS'!$I$5,""))</f>
        <v>0.15</v>
      </c>
      <c r="O27" s="6" t="s">
        <v>97</v>
      </c>
      <c r="P27" s="6" t="s">
        <v>99</v>
      </c>
      <c r="Q27" s="6" t="s">
        <v>102</v>
      </c>
      <c r="R27" s="302">
        <f>+IFERROR(K27+N27,"")</f>
        <v>0.4</v>
      </c>
      <c r="S27" s="302">
        <f>IF(L27='11 FORMULAS'!$P$5,C27-(C27*R27),C27)</f>
        <v>0.24</v>
      </c>
      <c r="T27" s="302">
        <f>IF(L27='11 FORMULAS'!$P$6,D27-(D27*R27),D27)</f>
        <v>0.8</v>
      </c>
      <c r="U27" s="403">
        <f>+IF(S30="","",S30)</f>
        <v>0.14399999999999999</v>
      </c>
      <c r="V27" s="406">
        <f>+IF(T30="","",T30)</f>
        <v>0.8</v>
      </c>
      <c r="X27" s="299"/>
      <c r="Y27" s="300"/>
      <c r="Z27" s="300"/>
    </row>
    <row r="28" spans="1:26" ht="85.5" x14ac:dyDescent="0.25">
      <c r="A28" s="410"/>
      <c r="B28" s="413"/>
      <c r="C28" s="416"/>
      <c r="D28" s="419"/>
      <c r="E28" s="66">
        <v>2</v>
      </c>
      <c r="F28" s="219" t="s">
        <v>352</v>
      </c>
      <c r="G28" s="219" t="s">
        <v>354</v>
      </c>
      <c r="H28" s="219" t="s">
        <v>299</v>
      </c>
      <c r="I28" s="291" t="str">
        <f t="shared" si="0"/>
        <v>Comité de Conciliaciones Realizar seguimiento, análisis y toma de decisiones frente a los procesos judiciales  Permanente</v>
      </c>
      <c r="J28" s="1" t="s">
        <v>105</v>
      </c>
      <c r="K28" s="62">
        <f>+IF(J28='11 FORMULAS'!$E$4,'11 FORMULAS'!$F$4,IF(J28='11 FORMULAS'!$E$5,'11 FORMULAS'!$F$5,IF(J28='11 FORMULAS'!$E$6,'11 FORMULAS'!$F$6,"")))</f>
        <v>0.25</v>
      </c>
      <c r="L28" s="62" t="str">
        <f>+IF(OR(J28='11 FORMULAS'!$O$4,J28='11 FORMULAS'!$O$5),'11 FORMULAS'!$P$5,IF(J28='11 FORMULAS'!$O$6,'11 FORMULAS'!$P$6,""))</f>
        <v>Probabilidad</v>
      </c>
      <c r="M28" s="1" t="s">
        <v>94</v>
      </c>
      <c r="N28" s="62">
        <f>+IF(M28='11 FORMULAS'!$H$4,'11 FORMULAS'!$I$4,IF(M28='11 FORMULAS'!$H$5,'11 FORMULAS'!$I$5,""))</f>
        <v>0.15</v>
      </c>
      <c r="O28" s="4" t="s">
        <v>97</v>
      </c>
      <c r="P28" s="4" t="s">
        <v>99</v>
      </c>
      <c r="Q28" s="4" t="s">
        <v>102</v>
      </c>
      <c r="R28" s="303">
        <f t="shared" ref="R28" si="8">+IFERROR(K28+N28,"")</f>
        <v>0.4</v>
      </c>
      <c r="S28" s="303">
        <f>IF(L28='11 FORMULAS'!$P$5,S27-(S27*R28),S27)</f>
        <v>0.14399999999999999</v>
      </c>
      <c r="T28" s="303">
        <f>IF(L28='11 FORMULAS'!$P$6,T27-(T27*R28),T27)</f>
        <v>0.8</v>
      </c>
      <c r="U28" s="404"/>
      <c r="V28" s="407"/>
      <c r="X28" s="299"/>
      <c r="Y28" s="300"/>
      <c r="Z28" s="300"/>
    </row>
    <row r="29" spans="1:26" ht="29.45" customHeight="1" x14ac:dyDescent="0.25">
      <c r="A29" s="410"/>
      <c r="B29" s="413"/>
      <c r="C29" s="416"/>
      <c r="D29" s="419"/>
      <c r="E29" s="66">
        <v>3</v>
      </c>
      <c r="F29" s="219"/>
      <c r="G29" s="219"/>
      <c r="H29" s="219"/>
      <c r="I29" s="291" t="str">
        <f t="shared" si="0"/>
        <v xml:space="preserve">  </v>
      </c>
      <c r="J29" s="1"/>
      <c r="K29" s="62" t="str">
        <f>+IF(J29='11 FORMULAS'!$E$4,'11 FORMULAS'!$F$4,IF(J29='11 FORMULAS'!$E$5,'11 FORMULAS'!$F$5,IF(J29='11 FORMULAS'!$E$6,'11 FORMULAS'!$F$6,"")))</f>
        <v/>
      </c>
      <c r="L29" s="62" t="str">
        <f>+IF(OR(J29='11 FORMULAS'!$O$4,J29='11 FORMULAS'!$O$5),'11 FORMULAS'!$P$5,IF(J29='11 FORMULAS'!$O$6,'11 FORMULAS'!$P$6,""))</f>
        <v/>
      </c>
      <c r="M29" s="1"/>
      <c r="N29" s="62" t="str">
        <f>+IF(M29='11 FORMULAS'!$H$4,'11 FORMULAS'!$I$4,IF(M29='11 FORMULAS'!$H$5,'11 FORMULAS'!$I$5,""))</f>
        <v/>
      </c>
      <c r="O29" s="4"/>
      <c r="P29" s="4"/>
      <c r="Q29" s="4"/>
      <c r="R29" s="303" t="str">
        <f>+IFERROR(K29+N29,"")</f>
        <v/>
      </c>
      <c r="S29" s="303">
        <f>IF(L29='11 FORMULAS'!$P$5,S28-(S28*R29),S28)</f>
        <v>0.14399999999999999</v>
      </c>
      <c r="T29" s="303">
        <f>IF(L29='11 FORMULAS'!$P$6,T28-(T28*R29),T28)</f>
        <v>0.8</v>
      </c>
      <c r="U29" s="404"/>
      <c r="V29" s="407"/>
      <c r="X29" s="299"/>
      <c r="Y29" s="300"/>
      <c r="Z29" s="300"/>
    </row>
    <row r="30" spans="1:26" ht="29.45" customHeight="1" thickBot="1" x14ac:dyDescent="0.3">
      <c r="A30" s="411"/>
      <c r="B30" s="414"/>
      <c r="C30" s="417"/>
      <c r="D30" s="420"/>
      <c r="E30" s="67">
        <v>4</v>
      </c>
      <c r="F30" s="220"/>
      <c r="G30" s="220"/>
      <c r="H30" s="220"/>
      <c r="I30" s="292" t="str">
        <f t="shared" si="0"/>
        <v xml:space="preserve">  </v>
      </c>
      <c r="J30" s="7"/>
      <c r="K30" s="63" t="str">
        <f>+IF(J30='11 FORMULAS'!$E$4,'11 FORMULAS'!$F$4,IF(J30='11 FORMULAS'!$E$5,'11 FORMULAS'!$F$5,IF(J30='11 FORMULAS'!$E$6,'11 FORMULAS'!$F$6,"")))</f>
        <v/>
      </c>
      <c r="L30" s="63" t="str">
        <f>+IF(OR(J30='11 FORMULAS'!$O$4,J30='11 FORMULAS'!$O$5),'11 FORMULAS'!$P$5,IF(J30='11 FORMULAS'!$O$6,'11 FORMULAS'!$P$6,""))</f>
        <v/>
      </c>
      <c r="M30" s="7"/>
      <c r="N30" s="63" t="str">
        <f>+IF(M30='11 FORMULAS'!$H$4,'11 FORMULAS'!$I$4,IF(M30='11 FORMULAS'!$H$5,'11 FORMULAS'!$I$5,""))</f>
        <v/>
      </c>
      <c r="O30" s="8"/>
      <c r="P30" s="8"/>
      <c r="Q30" s="8"/>
      <c r="R30" s="304" t="str">
        <f t="shared" ref="R30" si="9">+IFERROR(K30+N30,"")</f>
        <v/>
      </c>
      <c r="S30" s="304">
        <f>IF(L30='11 FORMULAS'!$P$5,S29-(S29*R30),S29)</f>
        <v>0.14399999999999999</v>
      </c>
      <c r="T30" s="304">
        <f>IF(L30='11 FORMULAS'!$P$6,T29-(T29*R30),T29)</f>
        <v>0.8</v>
      </c>
      <c r="U30" s="405"/>
      <c r="V30" s="408"/>
    </row>
    <row r="31" spans="1:26" ht="71.25" x14ac:dyDescent="0.25">
      <c r="A31" s="409" t="str">
        <f>'2 CONTEXTO E IDENTIFICACIÓN'!A16</f>
        <v>R6</v>
      </c>
      <c r="B31" s="412" t="str">
        <f>+'2 CONTEXTO E IDENTIFICACIÓN'!F16</f>
        <v xml:space="preserve">Posibilidad de pérdida económica y reputacional por falta de razonabilidad de la información financiera de la Entidad debido a deficiencias en la aplicación de las políticas contables y en el proceso de depuración </v>
      </c>
      <c r="C31" s="415">
        <f>+'3 PROBABIL E IMPACTO INHERENTE'!E14</f>
        <v>0.6</v>
      </c>
      <c r="D31" s="418">
        <f>+'3 PROBABIL E IMPACTO INHERENTE'!M14</f>
        <v>1</v>
      </c>
      <c r="E31" s="65">
        <v>1</v>
      </c>
      <c r="F31" s="68" t="s">
        <v>315</v>
      </c>
      <c r="G31" s="68" t="s">
        <v>355</v>
      </c>
      <c r="H31" s="68" t="s">
        <v>299</v>
      </c>
      <c r="I31" s="290" t="str">
        <f t="shared" si="0"/>
        <v>Contador Realizar verificación y cruce de información contable a través de conciliaciones Permanente</v>
      </c>
      <c r="J31" s="5" t="s">
        <v>105</v>
      </c>
      <c r="K31" s="61">
        <f>+IF(J31='11 FORMULAS'!$E$4,'11 FORMULAS'!$F$4,IF(J31='11 FORMULAS'!$E$5,'11 FORMULAS'!$F$5,IF(J31='11 FORMULAS'!$E$6,'11 FORMULAS'!$F$6,"")))</f>
        <v>0.25</v>
      </c>
      <c r="L31" s="61" t="str">
        <f>+IF(OR(J31='11 FORMULAS'!$O$4,J31='11 FORMULAS'!$O$5),'11 FORMULAS'!$P$5,IF(J31='11 FORMULAS'!$O$6,'11 FORMULAS'!$P$6,""))</f>
        <v>Probabilidad</v>
      </c>
      <c r="M31" s="5" t="s">
        <v>94</v>
      </c>
      <c r="N31" s="61">
        <f>+IF(M31='11 FORMULAS'!$H$4,'11 FORMULAS'!$I$4,IF(M31='11 FORMULAS'!$H$5,'11 FORMULAS'!$I$5,""))</f>
        <v>0.15</v>
      </c>
      <c r="O31" s="6" t="s">
        <v>97</v>
      </c>
      <c r="P31" s="6" t="s">
        <v>99</v>
      </c>
      <c r="Q31" s="6" t="s">
        <v>102</v>
      </c>
      <c r="R31" s="302">
        <f>+IFERROR(K31+N31,"")</f>
        <v>0.4</v>
      </c>
      <c r="S31" s="302">
        <f>IF(L31='11 FORMULAS'!$P$5,C31-(C31*R31),C31)</f>
        <v>0.36</v>
      </c>
      <c r="T31" s="302">
        <f>IF(L31='11 FORMULAS'!$P$6,D31-(D31*R31),D31)</f>
        <v>1</v>
      </c>
      <c r="U31" s="403">
        <f>+IF(S34="","",S34)</f>
        <v>0.216</v>
      </c>
      <c r="V31" s="406">
        <f>+IF(T34="","",T34)</f>
        <v>1</v>
      </c>
      <c r="X31" s="299"/>
      <c r="Y31" s="300"/>
      <c r="Z31" s="300"/>
    </row>
    <row r="32" spans="1:26" ht="57" x14ac:dyDescent="0.25">
      <c r="A32" s="410"/>
      <c r="B32" s="413"/>
      <c r="C32" s="416"/>
      <c r="D32" s="419"/>
      <c r="E32" s="66">
        <v>2</v>
      </c>
      <c r="F32" s="219" t="s">
        <v>315</v>
      </c>
      <c r="G32" s="219" t="s">
        <v>356</v>
      </c>
      <c r="H32" s="219" t="s">
        <v>357</v>
      </c>
      <c r="I32" s="291" t="str">
        <f t="shared" si="0"/>
        <v>Contador Socialización del Manual de políticas contables de la USI Periódico</v>
      </c>
      <c r="J32" s="1" t="s">
        <v>105</v>
      </c>
      <c r="K32" s="62">
        <f>+IF(J32='11 FORMULAS'!$E$4,'11 FORMULAS'!$F$4,IF(J32='11 FORMULAS'!$E$5,'11 FORMULAS'!$F$5,IF(J32='11 FORMULAS'!$E$6,'11 FORMULAS'!$F$6,"")))</f>
        <v>0.25</v>
      </c>
      <c r="L32" s="62" t="str">
        <f>+IF(OR(J32='11 FORMULAS'!$O$4,J32='11 FORMULAS'!$O$5),'11 FORMULAS'!$P$5,IF(J32='11 FORMULAS'!$O$6,'11 FORMULAS'!$P$6,""))</f>
        <v>Probabilidad</v>
      </c>
      <c r="M32" s="1" t="s">
        <v>94</v>
      </c>
      <c r="N32" s="62">
        <f>+IF(M32='11 FORMULAS'!$H$4,'11 FORMULAS'!$I$4,IF(M32='11 FORMULAS'!$H$5,'11 FORMULAS'!$I$5,""))</f>
        <v>0.15</v>
      </c>
      <c r="O32" s="4" t="s">
        <v>98</v>
      </c>
      <c r="P32" s="4" t="s">
        <v>99</v>
      </c>
      <c r="Q32" s="4" t="s">
        <v>103</v>
      </c>
      <c r="R32" s="303">
        <f t="shared" ref="R32" si="10">+IFERROR(K32+N32,"")</f>
        <v>0.4</v>
      </c>
      <c r="S32" s="303">
        <f>IF(L32='11 FORMULAS'!$P$5,S31-(S31*R32),S31)</f>
        <v>0.216</v>
      </c>
      <c r="T32" s="303">
        <f>IF(L32='11 FORMULAS'!$P$6,T31-(T31*R32),T31)</f>
        <v>1</v>
      </c>
      <c r="U32" s="404"/>
      <c r="V32" s="407"/>
      <c r="X32" s="299"/>
      <c r="Y32" s="300"/>
      <c r="Z32" s="300"/>
    </row>
    <row r="33" spans="1:26" ht="29.45" customHeight="1" x14ac:dyDescent="0.25">
      <c r="A33" s="410"/>
      <c r="B33" s="413"/>
      <c r="C33" s="416"/>
      <c r="D33" s="419"/>
      <c r="E33" s="66">
        <v>3</v>
      </c>
      <c r="F33" s="219"/>
      <c r="G33" s="219"/>
      <c r="H33" s="219"/>
      <c r="I33" s="291" t="str">
        <f t="shared" si="0"/>
        <v xml:space="preserve">  </v>
      </c>
      <c r="J33" s="1"/>
      <c r="K33" s="62" t="str">
        <f>+IF(J33='11 FORMULAS'!$E$4,'11 FORMULAS'!$F$4,IF(J33='11 FORMULAS'!$E$5,'11 FORMULAS'!$F$5,IF(J33='11 FORMULAS'!$E$6,'11 FORMULAS'!$F$6,"")))</f>
        <v/>
      </c>
      <c r="L33" s="62" t="str">
        <f>+IF(OR(J33='11 FORMULAS'!$O$4,J33='11 FORMULAS'!$O$5),'11 FORMULAS'!$P$5,IF(J33='11 FORMULAS'!$O$6,'11 FORMULAS'!$P$6,""))</f>
        <v/>
      </c>
      <c r="M33" s="1"/>
      <c r="N33" s="62" t="str">
        <f>+IF(M33='11 FORMULAS'!$H$4,'11 FORMULAS'!$I$4,IF(M33='11 FORMULAS'!$H$5,'11 FORMULAS'!$I$5,""))</f>
        <v/>
      </c>
      <c r="O33" s="4"/>
      <c r="P33" s="4"/>
      <c r="Q33" s="4"/>
      <c r="R33" s="303" t="str">
        <f>+IFERROR(K33+N33,"")</f>
        <v/>
      </c>
      <c r="S33" s="303">
        <f>IF(L33='11 FORMULAS'!$P$5,S32-(S32*R33),S32)</f>
        <v>0.216</v>
      </c>
      <c r="T33" s="303">
        <f>IF(L33='11 FORMULAS'!$P$6,T32-(T32*R33),T32)</f>
        <v>1</v>
      </c>
      <c r="U33" s="404"/>
      <c r="V33" s="407"/>
      <c r="X33" s="299"/>
      <c r="Y33" s="300"/>
      <c r="Z33" s="300"/>
    </row>
    <row r="34" spans="1:26" ht="29.45" customHeight="1" thickBot="1" x14ac:dyDescent="0.3">
      <c r="A34" s="411"/>
      <c r="B34" s="414"/>
      <c r="C34" s="417"/>
      <c r="D34" s="420"/>
      <c r="E34" s="67">
        <v>4</v>
      </c>
      <c r="F34" s="220"/>
      <c r="G34" s="220"/>
      <c r="H34" s="220"/>
      <c r="I34" s="292" t="str">
        <f t="shared" si="0"/>
        <v xml:space="preserve">  </v>
      </c>
      <c r="J34" s="7"/>
      <c r="K34" s="63" t="str">
        <f>+IF(J34='11 FORMULAS'!$E$4,'11 FORMULAS'!$F$4,IF(J34='11 FORMULAS'!$E$5,'11 FORMULAS'!$F$5,IF(J34='11 FORMULAS'!$E$6,'11 FORMULAS'!$F$6,"")))</f>
        <v/>
      </c>
      <c r="L34" s="63" t="str">
        <f>+IF(OR(J34='11 FORMULAS'!$O$4,J34='11 FORMULAS'!$O$5),'11 FORMULAS'!$P$5,IF(J34='11 FORMULAS'!$O$6,'11 FORMULAS'!$P$6,""))</f>
        <v/>
      </c>
      <c r="M34" s="7"/>
      <c r="N34" s="63" t="str">
        <f>+IF(M34='11 FORMULAS'!$H$4,'11 FORMULAS'!$I$4,IF(M34='11 FORMULAS'!$H$5,'11 FORMULAS'!$I$5,""))</f>
        <v/>
      </c>
      <c r="O34" s="8"/>
      <c r="P34" s="8"/>
      <c r="Q34" s="8"/>
      <c r="R34" s="304" t="str">
        <f t="shared" ref="R34" si="11">+IFERROR(K34+N34,"")</f>
        <v/>
      </c>
      <c r="S34" s="304">
        <f>IF(L34='11 FORMULAS'!$P$5,S33-(S33*R34),S33)</f>
        <v>0.216</v>
      </c>
      <c r="T34" s="304">
        <f>IF(L34='11 FORMULAS'!$P$6,T33-(T33*R34),T33)</f>
        <v>1</v>
      </c>
      <c r="U34" s="405"/>
      <c r="V34" s="408"/>
    </row>
    <row r="35" spans="1:26" ht="71.25" x14ac:dyDescent="0.25">
      <c r="A35" s="409" t="str">
        <f>'2 CONTEXTO E IDENTIFICACIÓN'!A17</f>
        <v>R7</v>
      </c>
      <c r="B35" s="412" t="str">
        <f>+'2 CONTEXTO E IDENTIFICACIÓN'!F17</f>
        <v>Posibilidad de pérdida económica por recaudo no registrado o no consignado debido a la falta de arqueos a las cajas o debilidades en el proceso de facturación</v>
      </c>
      <c r="C35" s="415">
        <f>+'3 PROBABIL E IMPACTO INHERENTE'!E15</f>
        <v>0.6</v>
      </c>
      <c r="D35" s="418">
        <f>+'3 PROBABIL E IMPACTO INHERENTE'!M15</f>
        <v>0.8</v>
      </c>
      <c r="E35" s="65">
        <v>1</v>
      </c>
      <c r="F35" s="68" t="s">
        <v>316</v>
      </c>
      <c r="G35" s="68" t="s">
        <v>317</v>
      </c>
      <c r="H35" s="68" t="s">
        <v>299</v>
      </c>
      <c r="I35" s="290" t="str">
        <f t="shared" si="0"/>
        <v>Tesorero Realizar arqueos permanentes a las cajas ubicadas en las diferetes sedes de la Entidad Permanente</v>
      </c>
      <c r="J35" s="5" t="s">
        <v>105</v>
      </c>
      <c r="K35" s="61">
        <f>+IF(J35='11 FORMULAS'!$E$4,'11 FORMULAS'!$F$4,IF(J35='11 FORMULAS'!$E$5,'11 FORMULAS'!$F$5,IF(J35='11 FORMULAS'!$E$6,'11 FORMULAS'!$F$6,"")))</f>
        <v>0.25</v>
      </c>
      <c r="L35" s="61" t="str">
        <f>+IF(OR(J35='11 FORMULAS'!$O$4,J35='11 FORMULAS'!$O$5),'11 FORMULAS'!$P$5,IF(J35='11 FORMULAS'!$O$6,'11 FORMULAS'!$P$6,""))</f>
        <v>Probabilidad</v>
      </c>
      <c r="M35" s="5" t="s">
        <v>94</v>
      </c>
      <c r="N35" s="61">
        <f>+IF(M35='11 FORMULAS'!$H$4,'11 FORMULAS'!$I$4,IF(M35='11 FORMULAS'!$H$5,'11 FORMULAS'!$I$5,""))</f>
        <v>0.15</v>
      </c>
      <c r="O35" s="6" t="s">
        <v>97</v>
      </c>
      <c r="P35" s="6" t="s">
        <v>99</v>
      </c>
      <c r="Q35" s="6" t="s">
        <v>102</v>
      </c>
      <c r="R35" s="302">
        <f>+IFERROR(K35+N35,"")</f>
        <v>0.4</v>
      </c>
      <c r="S35" s="302">
        <f>IF(L35='11 FORMULAS'!$P$5,C35-(C35*R35),C35)</f>
        <v>0.36</v>
      </c>
      <c r="T35" s="302">
        <f>IF(L35='11 FORMULAS'!$P$6,D35-(D35*R35),D35)</f>
        <v>0.8</v>
      </c>
      <c r="U35" s="403">
        <f>+IF(S38="","",S38)</f>
        <v>0.36</v>
      </c>
      <c r="V35" s="406">
        <f>+IF(T38="","",T38)</f>
        <v>0.8</v>
      </c>
      <c r="X35" s="299"/>
      <c r="Y35" s="300"/>
      <c r="Z35" s="300"/>
    </row>
    <row r="36" spans="1:26" ht="29.45" customHeight="1" x14ac:dyDescent="0.25">
      <c r="A36" s="410"/>
      <c r="B36" s="413"/>
      <c r="C36" s="416"/>
      <c r="D36" s="419"/>
      <c r="E36" s="66">
        <v>2</v>
      </c>
      <c r="F36" s="219"/>
      <c r="G36" s="219"/>
      <c r="H36" s="219"/>
      <c r="I36" s="291" t="str">
        <f t="shared" si="0"/>
        <v xml:space="preserve">  </v>
      </c>
      <c r="J36" s="1"/>
      <c r="K36" s="62" t="str">
        <f>+IF(J36='11 FORMULAS'!$E$4,'11 FORMULAS'!$F$4,IF(J36='11 FORMULAS'!$E$5,'11 FORMULAS'!$F$5,IF(J36='11 FORMULAS'!$E$6,'11 FORMULAS'!$F$6,"")))</f>
        <v/>
      </c>
      <c r="L36" s="62" t="str">
        <f>+IF(OR(J36='11 FORMULAS'!$O$4,J36='11 FORMULAS'!$O$5),'11 FORMULAS'!$P$5,IF(J36='11 FORMULAS'!$O$6,'11 FORMULAS'!$P$6,""))</f>
        <v/>
      </c>
      <c r="M36" s="1"/>
      <c r="N36" s="62" t="str">
        <f>+IF(M36='11 FORMULAS'!$H$4,'11 FORMULAS'!$I$4,IF(M36='11 FORMULAS'!$H$5,'11 FORMULAS'!$I$5,""))</f>
        <v/>
      </c>
      <c r="O36" s="4"/>
      <c r="P36" s="4"/>
      <c r="Q36" s="4"/>
      <c r="R36" s="303" t="str">
        <f t="shared" ref="R36" si="12">+IFERROR(K36+N36,"")</f>
        <v/>
      </c>
      <c r="S36" s="303">
        <f>IF(L36='11 FORMULAS'!$P$5,S35-(S35*R36),S35)</f>
        <v>0.36</v>
      </c>
      <c r="T36" s="303">
        <f>IF(L36='11 FORMULAS'!$P$6,T35-(T35*R36),T35)</f>
        <v>0.8</v>
      </c>
      <c r="U36" s="404"/>
      <c r="V36" s="407"/>
      <c r="X36" s="299"/>
      <c r="Y36" s="300"/>
      <c r="Z36" s="300"/>
    </row>
    <row r="37" spans="1:26" ht="29.45" customHeight="1" x14ac:dyDescent="0.25">
      <c r="A37" s="410"/>
      <c r="B37" s="413"/>
      <c r="C37" s="416"/>
      <c r="D37" s="419"/>
      <c r="E37" s="66">
        <v>3</v>
      </c>
      <c r="F37" s="219"/>
      <c r="G37" s="219"/>
      <c r="H37" s="219"/>
      <c r="I37" s="291" t="str">
        <f t="shared" si="0"/>
        <v xml:space="preserve">  </v>
      </c>
      <c r="J37" s="1"/>
      <c r="K37" s="62" t="str">
        <f>+IF(J37='11 FORMULAS'!$E$4,'11 FORMULAS'!$F$4,IF(J37='11 FORMULAS'!$E$5,'11 FORMULAS'!$F$5,IF(J37='11 FORMULAS'!$E$6,'11 FORMULAS'!$F$6,"")))</f>
        <v/>
      </c>
      <c r="L37" s="62" t="str">
        <f>+IF(OR(J37='11 FORMULAS'!$O$4,J37='11 FORMULAS'!$O$5),'11 FORMULAS'!$P$5,IF(J37='11 FORMULAS'!$O$6,'11 FORMULAS'!$P$6,""))</f>
        <v/>
      </c>
      <c r="M37" s="1"/>
      <c r="N37" s="62" t="str">
        <f>+IF(M37='11 FORMULAS'!$H$4,'11 FORMULAS'!$I$4,IF(M37='11 FORMULAS'!$H$5,'11 FORMULAS'!$I$5,""))</f>
        <v/>
      </c>
      <c r="O37" s="4"/>
      <c r="P37" s="4"/>
      <c r="Q37" s="4"/>
      <c r="R37" s="303" t="str">
        <f>+IFERROR(K37+N37,"")</f>
        <v/>
      </c>
      <c r="S37" s="303">
        <f>IF(L37='11 FORMULAS'!$P$5,S36-(S36*R37),S36)</f>
        <v>0.36</v>
      </c>
      <c r="T37" s="303">
        <f>IF(L37='11 FORMULAS'!$P$6,T36-(T36*R37),T36)</f>
        <v>0.8</v>
      </c>
      <c r="U37" s="404"/>
      <c r="V37" s="407"/>
      <c r="X37" s="299"/>
      <c r="Y37" s="300"/>
      <c r="Z37" s="300"/>
    </row>
    <row r="38" spans="1:26" ht="29.45" customHeight="1" thickBot="1" x14ac:dyDescent="0.3">
      <c r="A38" s="411"/>
      <c r="B38" s="414"/>
      <c r="C38" s="417"/>
      <c r="D38" s="420"/>
      <c r="E38" s="67">
        <v>4</v>
      </c>
      <c r="F38" s="220"/>
      <c r="G38" s="220"/>
      <c r="H38" s="220"/>
      <c r="I38" s="292" t="str">
        <f t="shared" si="0"/>
        <v xml:space="preserve">  </v>
      </c>
      <c r="J38" s="7"/>
      <c r="K38" s="63" t="str">
        <f>+IF(J38='11 FORMULAS'!$E$4,'11 FORMULAS'!$F$4,IF(J38='11 FORMULAS'!$E$5,'11 FORMULAS'!$F$5,IF(J38='11 FORMULAS'!$E$6,'11 FORMULAS'!$F$6,"")))</f>
        <v/>
      </c>
      <c r="L38" s="63" t="str">
        <f>+IF(OR(J38='11 FORMULAS'!$O$4,J38='11 FORMULAS'!$O$5),'11 FORMULAS'!$P$5,IF(J38='11 FORMULAS'!$O$6,'11 FORMULAS'!$P$6,""))</f>
        <v/>
      </c>
      <c r="M38" s="7"/>
      <c r="N38" s="63" t="str">
        <f>+IF(M38='11 FORMULAS'!$H$4,'11 FORMULAS'!$I$4,IF(M38='11 FORMULAS'!$H$5,'11 FORMULAS'!$I$5,""))</f>
        <v/>
      </c>
      <c r="O38" s="8"/>
      <c r="P38" s="8"/>
      <c r="Q38" s="8"/>
      <c r="R38" s="304" t="str">
        <f t="shared" ref="R38" si="13">+IFERROR(K38+N38,"")</f>
        <v/>
      </c>
      <c r="S38" s="304">
        <f>IF(L38='11 FORMULAS'!$P$5,S37-(S37*R38),S37)</f>
        <v>0.36</v>
      </c>
      <c r="T38" s="304">
        <f>IF(L38='11 FORMULAS'!$P$6,T37-(T37*R38),T37)</f>
        <v>0.8</v>
      </c>
      <c r="U38" s="405"/>
      <c r="V38" s="408"/>
    </row>
    <row r="39" spans="1:26" ht="85.5" x14ac:dyDescent="0.25">
      <c r="A39" s="409" t="str">
        <f>'2 CONTEXTO E IDENTIFICACIÓN'!A18</f>
        <v>R8</v>
      </c>
      <c r="B39" s="412" t="str">
        <f>+'2 CONTEXTO E IDENTIFICACIÓN'!F18</f>
        <v>Posibilidad de pérdida económica por recibir o solicitar dádivas o beneficios a nombre propio o de terceros debido a la modificación indebida de valores a los compromisos contractuales de pagos y cuentas de destino para el pago de recursos</v>
      </c>
      <c r="C39" s="415">
        <f>+'3 PROBABIL E IMPACTO INHERENTE'!E16</f>
        <v>0.6</v>
      </c>
      <c r="D39" s="418">
        <f>+'3 PROBABIL E IMPACTO INHERENTE'!M16</f>
        <v>1</v>
      </c>
      <c r="E39" s="65">
        <v>1</v>
      </c>
      <c r="F39" s="68" t="s">
        <v>358</v>
      </c>
      <c r="G39" s="68" t="s">
        <v>359</v>
      </c>
      <c r="H39" s="68" t="s">
        <v>357</v>
      </c>
      <c r="I39" s="290" t="str">
        <f>+CONCATENATE(F39," ",G39," ",H39)</f>
        <v>Financiera Verificar ejecución presupuestal y validar que los movimientos están autorizados y soportados  Periódico</v>
      </c>
      <c r="J39" s="5" t="s">
        <v>105</v>
      </c>
      <c r="K39" s="61">
        <f>+IF(J39='11 FORMULAS'!$E$4,'11 FORMULAS'!$F$4,IF(J39='11 FORMULAS'!$E$5,'11 FORMULAS'!$F$5,IF(J39='11 FORMULAS'!$E$6,'11 FORMULAS'!$F$6,"")))</f>
        <v>0.25</v>
      </c>
      <c r="L39" s="61" t="str">
        <f>+IF(OR(J39='11 FORMULAS'!$O$4,J39='11 FORMULAS'!$O$5),'11 FORMULAS'!$P$5,IF(J39='11 FORMULAS'!$O$6,'11 FORMULAS'!$P$6,""))</f>
        <v>Probabilidad</v>
      </c>
      <c r="M39" s="5" t="s">
        <v>94</v>
      </c>
      <c r="N39" s="61">
        <f>+IF(M39='11 FORMULAS'!$H$4,'11 FORMULAS'!$I$4,IF(M39='11 FORMULAS'!$H$5,'11 FORMULAS'!$I$5,""))</f>
        <v>0.15</v>
      </c>
      <c r="O39" s="6" t="s">
        <v>97</v>
      </c>
      <c r="P39" s="6" t="s">
        <v>99</v>
      </c>
      <c r="Q39" s="6" t="s">
        <v>102</v>
      </c>
      <c r="R39" s="302">
        <f>+IFERROR(K39+N39,"")</f>
        <v>0.4</v>
      </c>
      <c r="S39" s="302">
        <f>IF(L39='11 FORMULAS'!$P$5,C39-(C39*R39),C39)</f>
        <v>0.36</v>
      </c>
      <c r="T39" s="302">
        <f>IF(L39='11 FORMULAS'!$P$6,D39-(D39*R39),D39)</f>
        <v>1</v>
      </c>
      <c r="U39" s="403">
        <f>+IF(S42="","",S42)</f>
        <v>0.36</v>
      </c>
      <c r="V39" s="406">
        <f>+IF(T42="","",T42)</f>
        <v>1</v>
      </c>
      <c r="X39" s="299"/>
      <c r="Y39" s="300"/>
      <c r="Z39" s="300"/>
    </row>
    <row r="40" spans="1:26" ht="29.45" customHeight="1" x14ac:dyDescent="0.25">
      <c r="A40" s="410"/>
      <c r="B40" s="413"/>
      <c r="C40" s="416"/>
      <c r="D40" s="419"/>
      <c r="E40" s="66">
        <v>2</v>
      </c>
      <c r="F40" s="219"/>
      <c r="G40" s="219"/>
      <c r="H40" s="219"/>
      <c r="I40" s="291" t="str">
        <f t="shared" si="0"/>
        <v xml:space="preserve">  </v>
      </c>
      <c r="J40" s="1"/>
      <c r="K40" s="62" t="str">
        <f>+IF(J40='11 FORMULAS'!$E$4,'11 FORMULAS'!$F$4,IF(J40='11 FORMULAS'!$E$5,'11 FORMULAS'!$F$5,IF(J40='11 FORMULAS'!$E$6,'11 FORMULAS'!$F$6,"")))</f>
        <v/>
      </c>
      <c r="L40" s="62" t="str">
        <f>+IF(OR(J40='11 FORMULAS'!$O$4,J40='11 FORMULAS'!$O$5),'11 FORMULAS'!$P$5,IF(J40='11 FORMULAS'!$O$6,'11 FORMULAS'!$P$6,""))</f>
        <v/>
      </c>
      <c r="M40" s="1"/>
      <c r="N40" s="62" t="str">
        <f>+IF(M40='11 FORMULAS'!$H$4,'11 FORMULAS'!$I$4,IF(M40='11 FORMULAS'!$H$5,'11 FORMULAS'!$I$5,""))</f>
        <v/>
      </c>
      <c r="O40" s="4"/>
      <c r="P40" s="4"/>
      <c r="Q40" s="4"/>
      <c r="R40" s="303" t="str">
        <f t="shared" ref="R40" si="14">+IFERROR(K40+N40,"")</f>
        <v/>
      </c>
      <c r="S40" s="303">
        <f>IF(L40='11 FORMULAS'!$P$5,S39-(S39*R40),S39)</f>
        <v>0.36</v>
      </c>
      <c r="T40" s="303">
        <f>IF(L40='11 FORMULAS'!$P$6,T39-(T39*R40),T39)</f>
        <v>1</v>
      </c>
      <c r="U40" s="404"/>
      <c r="V40" s="407"/>
      <c r="X40" s="299"/>
      <c r="Y40" s="300"/>
      <c r="Z40" s="300"/>
    </row>
    <row r="41" spans="1:26" ht="29.45" customHeight="1" x14ac:dyDescent="0.25">
      <c r="A41" s="410"/>
      <c r="B41" s="413"/>
      <c r="C41" s="416"/>
      <c r="D41" s="419"/>
      <c r="E41" s="66">
        <v>3</v>
      </c>
      <c r="F41" s="219"/>
      <c r="G41" s="219"/>
      <c r="H41" s="219"/>
      <c r="I41" s="291" t="str">
        <f t="shared" si="0"/>
        <v xml:space="preserve">  </v>
      </c>
      <c r="J41" s="1"/>
      <c r="K41" s="62" t="str">
        <f>+IF(J41='11 FORMULAS'!$E$4,'11 FORMULAS'!$F$4,IF(J41='11 FORMULAS'!$E$5,'11 FORMULAS'!$F$5,IF(J41='11 FORMULAS'!$E$6,'11 FORMULAS'!$F$6,"")))</f>
        <v/>
      </c>
      <c r="L41" s="62" t="str">
        <f>+IF(OR(J41='11 FORMULAS'!$O$4,J41='11 FORMULAS'!$O$5),'11 FORMULAS'!$P$5,IF(J41='11 FORMULAS'!$O$6,'11 FORMULAS'!$P$6,""))</f>
        <v/>
      </c>
      <c r="M41" s="1"/>
      <c r="N41" s="62" t="str">
        <f>+IF(M41='11 FORMULAS'!$H$4,'11 FORMULAS'!$I$4,IF(M41='11 FORMULAS'!$H$5,'11 FORMULAS'!$I$5,""))</f>
        <v/>
      </c>
      <c r="O41" s="4"/>
      <c r="P41" s="4"/>
      <c r="Q41" s="4"/>
      <c r="R41" s="303" t="str">
        <f>+IFERROR(K41+N41,"")</f>
        <v/>
      </c>
      <c r="S41" s="303">
        <f>IF(L41='11 FORMULAS'!$P$5,S40-(S40*R41),S40)</f>
        <v>0.36</v>
      </c>
      <c r="T41" s="303">
        <f>IF(L41='11 FORMULAS'!$P$6,T40-(T40*R41),T40)</f>
        <v>1</v>
      </c>
      <c r="U41" s="404"/>
      <c r="V41" s="407"/>
      <c r="X41" s="299"/>
      <c r="Y41" s="300"/>
      <c r="Z41" s="300"/>
    </row>
    <row r="42" spans="1:26" ht="29.45" customHeight="1" thickBot="1" x14ac:dyDescent="0.3">
      <c r="A42" s="411"/>
      <c r="B42" s="414"/>
      <c r="C42" s="417"/>
      <c r="D42" s="420"/>
      <c r="E42" s="67">
        <v>4</v>
      </c>
      <c r="F42" s="220"/>
      <c r="G42" s="220"/>
      <c r="H42" s="220"/>
      <c r="I42" s="292" t="str">
        <f t="shared" si="0"/>
        <v xml:space="preserve">  </v>
      </c>
      <c r="J42" s="7"/>
      <c r="K42" s="63" t="str">
        <f>+IF(J42='11 FORMULAS'!$E$4,'11 FORMULAS'!$F$4,IF(J42='11 FORMULAS'!$E$5,'11 FORMULAS'!$F$5,IF(J42='11 FORMULAS'!$E$6,'11 FORMULAS'!$F$6,"")))</f>
        <v/>
      </c>
      <c r="L42" s="63" t="str">
        <f>+IF(OR(J42='11 FORMULAS'!$O$4,J42='11 FORMULAS'!$O$5),'11 FORMULAS'!$P$5,IF(J42='11 FORMULAS'!$O$6,'11 FORMULAS'!$P$6,""))</f>
        <v/>
      </c>
      <c r="M42" s="7"/>
      <c r="N42" s="63" t="str">
        <f>+IF(M42='11 FORMULAS'!$H$4,'11 FORMULAS'!$I$4,IF(M42='11 FORMULAS'!$H$5,'11 FORMULAS'!$I$5,""))</f>
        <v/>
      </c>
      <c r="O42" s="8"/>
      <c r="P42" s="8"/>
      <c r="Q42" s="8"/>
      <c r="R42" s="304" t="str">
        <f t="shared" ref="R42" si="15">+IFERROR(K42+N42,"")</f>
        <v/>
      </c>
      <c r="S42" s="304">
        <f>IF(L42='11 FORMULAS'!$P$5,S41-(S41*R42),S41)</f>
        <v>0.36</v>
      </c>
      <c r="T42" s="304">
        <f>IF(L42='11 FORMULAS'!$P$6,T41-(T41*R42),T41)</f>
        <v>1</v>
      </c>
      <c r="U42" s="405"/>
      <c r="V42" s="408"/>
    </row>
    <row r="43" spans="1:26" ht="57" x14ac:dyDescent="0.25">
      <c r="A43" s="409" t="str">
        <f>'2 CONTEXTO E IDENTIFICACIÓN'!A19</f>
        <v>R9</v>
      </c>
      <c r="B43" s="412" t="str">
        <f>+'2 CONTEXTO E IDENTIFICACIÓN'!F19</f>
        <v>Posibilidad de pérdida económica por deterioro y perdida de bienes debido a la no realización y/o actualización de inventarios</v>
      </c>
      <c r="C43" s="415">
        <f>+'3 PROBABIL E IMPACTO INHERENTE'!E17</f>
        <v>0.4</v>
      </c>
      <c r="D43" s="418">
        <f>+'3 PROBABIL E IMPACTO INHERENTE'!M17</f>
        <v>0.8</v>
      </c>
      <c r="E43" s="65">
        <v>1</v>
      </c>
      <c r="F43" s="68" t="s">
        <v>321</v>
      </c>
      <c r="G43" s="68" t="s">
        <v>360</v>
      </c>
      <c r="H43" s="68" t="s">
        <v>299</v>
      </c>
      <c r="I43" s="290" t="str">
        <f t="shared" ref="I43:I74" si="16">+CONCATENATE(F43," ",G43," ",H43)</f>
        <v>Almacenista Realizar actualización de inventarios de manera periódica Permanente</v>
      </c>
      <c r="J43" s="5" t="s">
        <v>105</v>
      </c>
      <c r="K43" s="61">
        <f>+IF(J43='11 FORMULAS'!$E$4,'11 FORMULAS'!$F$4,IF(J43='11 FORMULAS'!$E$5,'11 FORMULAS'!$F$5,IF(J43='11 FORMULAS'!$E$6,'11 FORMULAS'!$F$6,"")))</f>
        <v>0.25</v>
      </c>
      <c r="L43" s="61" t="str">
        <f>+IF(OR(J43='11 FORMULAS'!$O$4,J43='11 FORMULAS'!$O$5),'11 FORMULAS'!$P$5,IF(J43='11 FORMULAS'!$O$6,'11 FORMULAS'!$P$6,""))</f>
        <v>Probabilidad</v>
      </c>
      <c r="M43" s="5" t="s">
        <v>94</v>
      </c>
      <c r="N43" s="61">
        <f>+IF(M43='11 FORMULAS'!$H$4,'11 FORMULAS'!$I$4,IF(M43='11 FORMULAS'!$H$5,'11 FORMULAS'!$I$5,""))</f>
        <v>0.15</v>
      </c>
      <c r="O43" s="6" t="s">
        <v>97</v>
      </c>
      <c r="P43" s="6" t="s">
        <v>99</v>
      </c>
      <c r="Q43" s="6" t="s">
        <v>102</v>
      </c>
      <c r="R43" s="302">
        <f>+IFERROR(K43+N43,"")</f>
        <v>0.4</v>
      </c>
      <c r="S43" s="302">
        <f>IF(L43='11 FORMULAS'!$P$5,C43-(C43*R43),C43)</f>
        <v>0.24</v>
      </c>
      <c r="T43" s="302">
        <f>IF(L43='11 FORMULAS'!$P$6,D43-(D43*R43),D43)</f>
        <v>0.8</v>
      </c>
      <c r="U43" s="403">
        <f>+IF(S46="","",S46)</f>
        <v>0.24</v>
      </c>
      <c r="V43" s="406">
        <f>+IF(T46="","",T46)</f>
        <v>0.8</v>
      </c>
      <c r="X43" s="299"/>
      <c r="Y43" s="300"/>
      <c r="Z43" s="300"/>
    </row>
    <row r="44" spans="1:26" ht="29.45" customHeight="1" x14ac:dyDescent="0.25">
      <c r="A44" s="410"/>
      <c r="B44" s="413"/>
      <c r="C44" s="416"/>
      <c r="D44" s="419"/>
      <c r="E44" s="66">
        <v>2</v>
      </c>
      <c r="F44" s="219"/>
      <c r="G44" s="219"/>
      <c r="H44" s="219"/>
      <c r="I44" s="291" t="str">
        <f t="shared" si="16"/>
        <v xml:space="preserve">  </v>
      </c>
      <c r="J44" s="1"/>
      <c r="K44" s="62" t="str">
        <f>+IF(J44='11 FORMULAS'!$E$4,'11 FORMULAS'!$F$4,IF(J44='11 FORMULAS'!$E$5,'11 FORMULAS'!$F$5,IF(J44='11 FORMULAS'!$E$6,'11 FORMULAS'!$F$6,"")))</f>
        <v/>
      </c>
      <c r="L44" s="62" t="str">
        <f>+IF(OR(J44='11 FORMULAS'!$O$4,J44='11 FORMULAS'!$O$5),'11 FORMULAS'!$P$5,IF(J44='11 FORMULAS'!$O$6,'11 FORMULAS'!$P$6,""))</f>
        <v/>
      </c>
      <c r="M44" s="1"/>
      <c r="N44" s="62" t="str">
        <f>+IF(M44='11 FORMULAS'!$H$4,'11 FORMULAS'!$I$4,IF(M44='11 FORMULAS'!$H$5,'11 FORMULAS'!$I$5,""))</f>
        <v/>
      </c>
      <c r="O44" s="4"/>
      <c r="P44" s="4"/>
      <c r="Q44" s="4"/>
      <c r="R44" s="303" t="str">
        <f t="shared" ref="R44" si="17">+IFERROR(K44+N44,"")</f>
        <v/>
      </c>
      <c r="S44" s="303">
        <f>IF(L44='11 FORMULAS'!$P$5,S43-(S43*R44),S43)</f>
        <v>0.24</v>
      </c>
      <c r="T44" s="303">
        <f>IF(L44='11 FORMULAS'!$P$6,T43-(T43*R44),T43)</f>
        <v>0.8</v>
      </c>
      <c r="U44" s="404"/>
      <c r="V44" s="407"/>
      <c r="X44" s="299"/>
      <c r="Y44" s="300"/>
      <c r="Z44" s="300"/>
    </row>
    <row r="45" spans="1:26" ht="29.45" customHeight="1" x14ac:dyDescent="0.25">
      <c r="A45" s="410"/>
      <c r="B45" s="413"/>
      <c r="C45" s="416"/>
      <c r="D45" s="419"/>
      <c r="E45" s="66">
        <v>3</v>
      </c>
      <c r="F45" s="219"/>
      <c r="G45" s="219"/>
      <c r="H45" s="219"/>
      <c r="I45" s="291" t="str">
        <f t="shared" si="16"/>
        <v xml:space="preserve">  </v>
      </c>
      <c r="J45" s="1"/>
      <c r="K45" s="62" t="str">
        <f>+IF(J45='11 FORMULAS'!$E$4,'11 FORMULAS'!$F$4,IF(J45='11 FORMULAS'!$E$5,'11 FORMULAS'!$F$5,IF(J45='11 FORMULAS'!$E$6,'11 FORMULAS'!$F$6,"")))</f>
        <v/>
      </c>
      <c r="L45" s="62" t="str">
        <f>+IF(OR(J45='11 FORMULAS'!$O$4,J45='11 FORMULAS'!$O$5),'11 FORMULAS'!$P$5,IF(J45='11 FORMULAS'!$O$6,'11 FORMULAS'!$P$6,""))</f>
        <v/>
      </c>
      <c r="M45" s="1"/>
      <c r="N45" s="62" t="str">
        <f>+IF(M45='11 FORMULAS'!$H$4,'11 FORMULAS'!$I$4,IF(M45='11 FORMULAS'!$H$5,'11 FORMULAS'!$I$5,""))</f>
        <v/>
      </c>
      <c r="O45" s="4"/>
      <c r="P45" s="4"/>
      <c r="Q45" s="4"/>
      <c r="R45" s="303" t="str">
        <f>+IFERROR(K45+N45,"")</f>
        <v/>
      </c>
      <c r="S45" s="303">
        <f>IF(L45='11 FORMULAS'!$P$5,S44-(S44*R45),S44)</f>
        <v>0.24</v>
      </c>
      <c r="T45" s="303">
        <f>IF(L45='11 FORMULAS'!$P$6,T44-(T44*R45),T44)</f>
        <v>0.8</v>
      </c>
      <c r="U45" s="404"/>
      <c r="V45" s="407"/>
      <c r="X45" s="299"/>
      <c r="Y45" s="300"/>
      <c r="Z45" s="300"/>
    </row>
    <row r="46" spans="1:26" ht="29.45" customHeight="1" thickBot="1" x14ac:dyDescent="0.3">
      <c r="A46" s="411"/>
      <c r="B46" s="414"/>
      <c r="C46" s="417"/>
      <c r="D46" s="420"/>
      <c r="E46" s="67">
        <v>4</v>
      </c>
      <c r="F46" s="220"/>
      <c r="G46" s="220"/>
      <c r="H46" s="220"/>
      <c r="I46" s="292" t="str">
        <f t="shared" si="16"/>
        <v xml:space="preserve">  </v>
      </c>
      <c r="J46" s="7"/>
      <c r="K46" s="63" t="str">
        <f>+IF(J46='11 FORMULAS'!$E$4,'11 FORMULAS'!$F$4,IF(J46='11 FORMULAS'!$E$5,'11 FORMULAS'!$F$5,IF(J46='11 FORMULAS'!$E$6,'11 FORMULAS'!$F$6,"")))</f>
        <v/>
      </c>
      <c r="L46" s="63" t="str">
        <f>+IF(OR(J46='11 FORMULAS'!$O$4,J46='11 FORMULAS'!$O$5),'11 FORMULAS'!$P$5,IF(J46='11 FORMULAS'!$O$6,'11 FORMULAS'!$P$6,""))</f>
        <v/>
      </c>
      <c r="M46" s="7"/>
      <c r="N46" s="63" t="str">
        <f>+IF(M46='11 FORMULAS'!$H$4,'11 FORMULAS'!$I$4,IF(M46='11 FORMULAS'!$H$5,'11 FORMULAS'!$I$5,""))</f>
        <v/>
      </c>
      <c r="O46" s="8"/>
      <c r="P46" s="8"/>
      <c r="Q46" s="8"/>
      <c r="R46" s="304" t="str">
        <f t="shared" ref="R46" si="18">+IFERROR(K46+N46,"")</f>
        <v/>
      </c>
      <c r="S46" s="304">
        <f>IF(L46='11 FORMULAS'!$P$5,S45-(S45*R46),S45)</f>
        <v>0.24</v>
      </c>
      <c r="T46" s="304">
        <f>IF(L46='11 FORMULAS'!$P$6,T45-(T45*R46),T45)</f>
        <v>0.8</v>
      </c>
      <c r="U46" s="405"/>
      <c r="V46" s="408"/>
    </row>
    <row r="47" spans="1:26" ht="85.5" x14ac:dyDescent="0.25">
      <c r="A47" s="409" t="str">
        <f>'2 CONTEXTO E IDENTIFICACIÓN'!A20</f>
        <v>R10</v>
      </c>
      <c r="B47" s="412" t="str">
        <f>+'2 CONTEXTO E IDENTIFICACIÓN'!F20</f>
        <v>Posibilidad de pérdida económica y reputacional por deterioro a la infraestructura fisica y parque automotor de la entidad debido a la falta de mantenimiento preventivo y correctivo en las diferentes sedes y vehiculos de la entidad</v>
      </c>
      <c r="C47" s="415">
        <f>+'3 PROBABIL E IMPACTO INHERENTE'!E18</f>
        <v>0.4</v>
      </c>
      <c r="D47" s="418">
        <f>+'3 PROBABIL E IMPACTO INHERENTE'!M18</f>
        <v>1</v>
      </c>
      <c r="E47" s="65">
        <v>1</v>
      </c>
      <c r="F47" s="68" t="s">
        <v>323</v>
      </c>
      <c r="G47" s="68" t="s">
        <v>361</v>
      </c>
      <c r="H47" s="68" t="s">
        <v>299</v>
      </c>
      <c r="I47" s="290" t="str">
        <f t="shared" si="16"/>
        <v>Apoyo Hospitalario Ejecutar plan de mantenimiento  a la infraestructura fisica y parque automotor de la entidad Permanente</v>
      </c>
      <c r="J47" s="5" t="s">
        <v>105</v>
      </c>
      <c r="K47" s="61">
        <f>+IF(J47='11 FORMULAS'!$E$4,'11 FORMULAS'!$F$4,IF(J47='11 FORMULAS'!$E$5,'11 FORMULAS'!$F$5,IF(J47='11 FORMULAS'!$E$6,'11 FORMULAS'!$F$6,"")))</f>
        <v>0.25</v>
      </c>
      <c r="L47" s="61" t="str">
        <f>+IF(OR(J47='11 FORMULAS'!$O$4,J47='11 FORMULAS'!$O$5),'11 FORMULAS'!$P$5,IF(J47='11 FORMULAS'!$O$6,'11 FORMULAS'!$P$6,""))</f>
        <v>Probabilidad</v>
      </c>
      <c r="M47" s="5" t="s">
        <v>94</v>
      </c>
      <c r="N47" s="61">
        <f>+IF(M47='11 FORMULAS'!$H$4,'11 FORMULAS'!$I$4,IF(M47='11 FORMULAS'!$H$5,'11 FORMULAS'!$I$5,""))</f>
        <v>0.15</v>
      </c>
      <c r="O47" s="6" t="s">
        <v>97</v>
      </c>
      <c r="P47" s="6" t="s">
        <v>99</v>
      </c>
      <c r="Q47" s="6" t="s">
        <v>102</v>
      </c>
      <c r="R47" s="302">
        <f>+IFERROR(K47+N47,"")</f>
        <v>0.4</v>
      </c>
      <c r="S47" s="302">
        <f>IF(L47='11 FORMULAS'!$P$5,C47-(C47*R47),C47)</f>
        <v>0.24</v>
      </c>
      <c r="T47" s="302">
        <f>IF(L47='11 FORMULAS'!$P$6,D47-(D47*R47),D47)</f>
        <v>1</v>
      </c>
      <c r="U47" s="403">
        <f>+IF(S50="","",S50)</f>
        <v>0.24</v>
      </c>
      <c r="V47" s="406">
        <f>+IF(T50="","",T50)</f>
        <v>1</v>
      </c>
      <c r="X47" s="299"/>
      <c r="Y47" s="300"/>
      <c r="Z47" s="300"/>
    </row>
    <row r="48" spans="1:26" ht="33" customHeight="1" x14ac:dyDescent="0.25">
      <c r="A48" s="410"/>
      <c r="B48" s="413"/>
      <c r="C48" s="416"/>
      <c r="D48" s="419"/>
      <c r="E48" s="66">
        <v>2</v>
      </c>
      <c r="F48" s="219"/>
      <c r="G48" s="219"/>
      <c r="H48" s="219"/>
      <c r="I48" s="291" t="str">
        <f t="shared" si="16"/>
        <v xml:space="preserve">  </v>
      </c>
      <c r="J48" s="1"/>
      <c r="K48" s="62" t="str">
        <f>+IF(J48='11 FORMULAS'!$E$4,'11 FORMULAS'!$F$4,IF(J48='11 FORMULAS'!$E$5,'11 FORMULAS'!$F$5,IF(J48='11 FORMULAS'!$E$6,'11 FORMULAS'!$F$6,"")))</f>
        <v/>
      </c>
      <c r="L48" s="62" t="str">
        <f>+IF(OR(J48='11 FORMULAS'!$O$4,J48='11 FORMULAS'!$O$5),'11 FORMULAS'!$P$5,IF(J48='11 FORMULAS'!$O$6,'11 FORMULAS'!$P$6,""))</f>
        <v/>
      </c>
      <c r="M48" s="1"/>
      <c r="N48" s="62" t="str">
        <f>+IF(M48='11 FORMULAS'!$H$4,'11 FORMULAS'!$I$4,IF(M48='11 FORMULAS'!$H$5,'11 FORMULAS'!$I$5,""))</f>
        <v/>
      </c>
      <c r="O48" s="4"/>
      <c r="P48" s="4"/>
      <c r="Q48" s="4"/>
      <c r="R48" s="303" t="str">
        <f t="shared" ref="R48" si="19">+IFERROR(K48+N48,"")</f>
        <v/>
      </c>
      <c r="S48" s="303">
        <f>IF(L48='11 FORMULAS'!$P$5,S47-(S47*R48),S47)</f>
        <v>0.24</v>
      </c>
      <c r="T48" s="303">
        <f>IF(L48='11 FORMULAS'!$P$6,T47-(T47*R48),T47)</f>
        <v>1</v>
      </c>
      <c r="U48" s="404"/>
      <c r="V48" s="407"/>
      <c r="X48" s="299"/>
      <c r="Y48" s="300"/>
      <c r="Z48" s="300"/>
    </row>
    <row r="49" spans="1:26" ht="33" customHeight="1" x14ac:dyDescent="0.25">
      <c r="A49" s="410"/>
      <c r="B49" s="413"/>
      <c r="C49" s="416"/>
      <c r="D49" s="419"/>
      <c r="E49" s="66">
        <v>3</v>
      </c>
      <c r="F49" s="219"/>
      <c r="G49" s="219"/>
      <c r="H49" s="219"/>
      <c r="I49" s="291" t="str">
        <f t="shared" si="16"/>
        <v xml:space="preserve">  </v>
      </c>
      <c r="J49" s="1"/>
      <c r="K49" s="62" t="str">
        <f>+IF(J49='11 FORMULAS'!$E$4,'11 FORMULAS'!$F$4,IF(J49='11 FORMULAS'!$E$5,'11 FORMULAS'!$F$5,IF(J49='11 FORMULAS'!$E$6,'11 FORMULAS'!$F$6,"")))</f>
        <v/>
      </c>
      <c r="L49" s="62" t="str">
        <f>+IF(OR(J49='11 FORMULAS'!$O$4,J49='11 FORMULAS'!$O$5),'11 FORMULAS'!$P$5,IF(J49='11 FORMULAS'!$O$6,'11 FORMULAS'!$P$6,""))</f>
        <v/>
      </c>
      <c r="M49" s="1"/>
      <c r="N49" s="62" t="str">
        <f>+IF(M49='11 FORMULAS'!$H$4,'11 FORMULAS'!$I$4,IF(M49='11 FORMULAS'!$H$5,'11 FORMULAS'!$I$5,""))</f>
        <v/>
      </c>
      <c r="O49" s="4"/>
      <c r="P49" s="4"/>
      <c r="Q49" s="4"/>
      <c r="R49" s="303" t="str">
        <f>+IFERROR(K49+N49,"")</f>
        <v/>
      </c>
      <c r="S49" s="303">
        <f>IF(L49='11 FORMULAS'!$P$5,S48-(S48*R49),S48)</f>
        <v>0.24</v>
      </c>
      <c r="T49" s="303">
        <f>IF(L49='11 FORMULAS'!$P$6,T48-(T48*R49),T48)</f>
        <v>1</v>
      </c>
      <c r="U49" s="404"/>
      <c r="V49" s="407"/>
      <c r="X49" s="299"/>
      <c r="Y49" s="300"/>
      <c r="Z49" s="300"/>
    </row>
    <row r="50" spans="1:26" ht="33" customHeight="1" thickBot="1" x14ac:dyDescent="0.3">
      <c r="A50" s="411"/>
      <c r="B50" s="414"/>
      <c r="C50" s="417"/>
      <c r="D50" s="420"/>
      <c r="E50" s="67">
        <v>4</v>
      </c>
      <c r="F50" s="220"/>
      <c r="G50" s="220"/>
      <c r="H50" s="220"/>
      <c r="I50" s="292" t="str">
        <f t="shared" si="16"/>
        <v xml:space="preserve">  </v>
      </c>
      <c r="J50" s="7"/>
      <c r="K50" s="63" t="str">
        <f>+IF(J50='11 FORMULAS'!$E$4,'11 FORMULAS'!$F$4,IF(J50='11 FORMULAS'!$E$5,'11 FORMULAS'!$F$5,IF(J50='11 FORMULAS'!$E$6,'11 FORMULAS'!$F$6,"")))</f>
        <v/>
      </c>
      <c r="L50" s="63" t="str">
        <f>+IF(OR(J50='11 FORMULAS'!$O$4,J50='11 FORMULAS'!$O$5),'11 FORMULAS'!$P$5,IF(J50='11 FORMULAS'!$O$6,'11 FORMULAS'!$P$6,""))</f>
        <v/>
      </c>
      <c r="M50" s="7"/>
      <c r="N50" s="63" t="str">
        <f>+IF(M50='11 FORMULAS'!$H$4,'11 FORMULAS'!$I$4,IF(M50='11 FORMULAS'!$H$5,'11 FORMULAS'!$I$5,""))</f>
        <v/>
      </c>
      <c r="O50" s="8"/>
      <c r="P50" s="8"/>
      <c r="Q50" s="8"/>
      <c r="R50" s="304" t="str">
        <f t="shared" ref="R50" si="20">+IFERROR(K50+N50,"")</f>
        <v/>
      </c>
      <c r="S50" s="304">
        <f>IF(L50='11 FORMULAS'!$P$5,S49-(S49*R50),S49)</f>
        <v>0.24</v>
      </c>
      <c r="T50" s="304">
        <f>IF(L50='11 FORMULAS'!$P$6,T49-(T49*R50),T49)</f>
        <v>1</v>
      </c>
      <c r="U50" s="405"/>
      <c r="V50" s="408"/>
    </row>
    <row r="51" spans="1:26" ht="57" x14ac:dyDescent="0.25">
      <c r="A51" s="409" t="str">
        <f>'2 CONTEXTO E IDENTIFICACIÓN'!A21</f>
        <v>R11</v>
      </c>
      <c r="B51" s="412" t="str">
        <f>+'2 CONTEXTO E IDENTIFICACIÓN'!F21</f>
        <v>Posibilidad de pérdida reputacional por deterioro, daño o perdida de historias laborales debido a la falta de seguridad en la custodia de estas</v>
      </c>
      <c r="C51" s="415">
        <f>+'3 PROBABIL E IMPACTO INHERENTE'!E19</f>
        <v>0.4</v>
      </c>
      <c r="D51" s="418">
        <f>+'3 PROBABIL E IMPACTO INHERENTE'!M19</f>
        <v>0.2</v>
      </c>
      <c r="E51" s="65">
        <v>1</v>
      </c>
      <c r="F51" s="68" t="s">
        <v>323</v>
      </c>
      <c r="G51" s="68" t="s">
        <v>328</v>
      </c>
      <c r="H51" s="68" t="s">
        <v>299</v>
      </c>
      <c r="I51" s="290" t="str">
        <f t="shared" si="16"/>
        <v>Apoyo Hospitalario Adecuar infraestructura para custodia de historias laborales Permanente</v>
      </c>
      <c r="J51" s="5" t="s">
        <v>105</v>
      </c>
      <c r="K51" s="61">
        <f>+IF(J51='11 FORMULAS'!$E$4,'11 FORMULAS'!$F$4,IF(J51='11 FORMULAS'!$E$5,'11 FORMULAS'!$F$5,IF(J51='11 FORMULAS'!$E$6,'11 FORMULAS'!$F$6,"")))</f>
        <v>0.25</v>
      </c>
      <c r="L51" s="61" t="str">
        <f>+IF(OR(J51='11 FORMULAS'!$O$4,J51='11 FORMULAS'!$O$5),'11 FORMULAS'!$P$5,IF(J51='11 FORMULAS'!$O$6,'11 FORMULAS'!$P$6,""))</f>
        <v>Probabilidad</v>
      </c>
      <c r="M51" s="5" t="s">
        <v>94</v>
      </c>
      <c r="N51" s="61">
        <f>+IF(M51='11 FORMULAS'!$H$4,'11 FORMULAS'!$I$4,IF(M51='11 FORMULAS'!$H$5,'11 FORMULAS'!$I$5,""))</f>
        <v>0.15</v>
      </c>
      <c r="O51" s="6" t="s">
        <v>97</v>
      </c>
      <c r="P51" s="6" t="s">
        <v>99</v>
      </c>
      <c r="Q51" s="6" t="s">
        <v>102</v>
      </c>
      <c r="R51" s="302">
        <f>+IFERROR(K51+N51,"")</f>
        <v>0.4</v>
      </c>
      <c r="S51" s="302">
        <f>IF(L51='11 FORMULAS'!$P$5,C51-(C51*R51),C51)</f>
        <v>0.24</v>
      </c>
      <c r="T51" s="302">
        <f>IF(L51='11 FORMULAS'!$P$6,D51-(D51*R51),D51)</f>
        <v>0.2</v>
      </c>
      <c r="U51" s="403">
        <f>+IF(S54="","",S54)</f>
        <v>0.24</v>
      </c>
      <c r="V51" s="406">
        <f>+IF(T54="","",T54)</f>
        <v>0.2</v>
      </c>
      <c r="X51" s="299"/>
      <c r="Y51" s="300"/>
      <c r="Z51" s="300"/>
    </row>
    <row r="52" spans="1:26" ht="29.45" customHeight="1" x14ac:dyDescent="0.25">
      <c r="A52" s="410"/>
      <c r="B52" s="413"/>
      <c r="C52" s="416"/>
      <c r="D52" s="419"/>
      <c r="E52" s="66">
        <v>2</v>
      </c>
      <c r="F52" s="219"/>
      <c r="G52" s="219"/>
      <c r="H52" s="219"/>
      <c r="I52" s="291" t="str">
        <f t="shared" si="16"/>
        <v xml:space="preserve">  </v>
      </c>
      <c r="J52" s="1"/>
      <c r="K52" s="62" t="str">
        <f>+IF(J52='11 FORMULAS'!$E$4,'11 FORMULAS'!$F$4,IF(J52='11 FORMULAS'!$E$5,'11 FORMULAS'!$F$5,IF(J52='11 FORMULAS'!$E$6,'11 FORMULAS'!$F$6,"")))</f>
        <v/>
      </c>
      <c r="L52" s="62" t="str">
        <f>+IF(OR(J52='11 FORMULAS'!$O$4,J52='11 FORMULAS'!$O$5),'11 FORMULAS'!$P$5,IF(J52='11 FORMULAS'!$O$6,'11 FORMULAS'!$P$6,""))</f>
        <v/>
      </c>
      <c r="M52" s="1"/>
      <c r="N52" s="62" t="str">
        <f>+IF(M52='11 FORMULAS'!$H$4,'11 FORMULAS'!$I$4,IF(M52='11 FORMULAS'!$H$5,'11 FORMULAS'!$I$5,""))</f>
        <v/>
      </c>
      <c r="O52" s="4"/>
      <c r="P52" s="4"/>
      <c r="Q52" s="4"/>
      <c r="R52" s="303" t="str">
        <f t="shared" ref="R52" si="21">+IFERROR(K52+N52,"")</f>
        <v/>
      </c>
      <c r="S52" s="303">
        <f>IF(L52='11 FORMULAS'!$P$5,S51-(S51*R52),S51)</f>
        <v>0.24</v>
      </c>
      <c r="T52" s="303">
        <f>IF(L52='11 FORMULAS'!$P$6,T51-(T51*R52),T51)</f>
        <v>0.2</v>
      </c>
      <c r="U52" s="404"/>
      <c r="V52" s="407"/>
      <c r="X52" s="299"/>
      <c r="Y52" s="300"/>
      <c r="Z52" s="300"/>
    </row>
    <row r="53" spans="1:26" ht="29.45" customHeight="1" x14ac:dyDescent="0.25">
      <c r="A53" s="410"/>
      <c r="B53" s="413"/>
      <c r="C53" s="416"/>
      <c r="D53" s="419"/>
      <c r="E53" s="66">
        <v>3</v>
      </c>
      <c r="F53" s="219"/>
      <c r="G53" s="219"/>
      <c r="H53" s="219"/>
      <c r="I53" s="291" t="str">
        <f t="shared" si="16"/>
        <v xml:space="preserve">  </v>
      </c>
      <c r="J53" s="1"/>
      <c r="K53" s="62" t="str">
        <f>+IF(J53='11 FORMULAS'!$E$4,'11 FORMULAS'!$F$4,IF(J53='11 FORMULAS'!$E$5,'11 FORMULAS'!$F$5,IF(J53='11 FORMULAS'!$E$6,'11 FORMULAS'!$F$6,"")))</f>
        <v/>
      </c>
      <c r="L53" s="62" t="str">
        <f>+IF(OR(J53='11 FORMULAS'!$O$4,J53='11 FORMULAS'!$O$5),'11 FORMULAS'!$P$5,IF(J53='11 FORMULAS'!$O$6,'11 FORMULAS'!$P$6,""))</f>
        <v/>
      </c>
      <c r="M53" s="1"/>
      <c r="N53" s="62" t="str">
        <f>+IF(M53='11 FORMULAS'!$H$4,'11 FORMULAS'!$I$4,IF(M53='11 FORMULAS'!$H$5,'11 FORMULAS'!$I$5,""))</f>
        <v/>
      </c>
      <c r="O53" s="4"/>
      <c r="P53" s="4"/>
      <c r="Q53" s="4"/>
      <c r="R53" s="303" t="str">
        <f>+IFERROR(K53+N53,"")</f>
        <v/>
      </c>
      <c r="S53" s="303">
        <f>IF(L53='11 FORMULAS'!$P$5,S52-(S52*R53),S52)</f>
        <v>0.24</v>
      </c>
      <c r="T53" s="303">
        <f>IF(L53='11 FORMULAS'!$P$6,T52-(T52*R53),T52)</f>
        <v>0.2</v>
      </c>
      <c r="U53" s="404"/>
      <c r="V53" s="407"/>
      <c r="X53" s="299"/>
      <c r="Y53" s="300"/>
      <c r="Z53" s="300"/>
    </row>
    <row r="54" spans="1:26" ht="29.45" customHeight="1" thickBot="1" x14ac:dyDescent="0.3">
      <c r="A54" s="411"/>
      <c r="B54" s="414"/>
      <c r="C54" s="417"/>
      <c r="D54" s="420"/>
      <c r="E54" s="67">
        <v>4</v>
      </c>
      <c r="F54" s="220"/>
      <c r="G54" s="220"/>
      <c r="H54" s="220"/>
      <c r="I54" s="292" t="str">
        <f t="shared" si="16"/>
        <v xml:space="preserve">  </v>
      </c>
      <c r="J54" s="7"/>
      <c r="K54" s="63" t="str">
        <f>+IF(J54='11 FORMULAS'!$E$4,'11 FORMULAS'!$F$4,IF(J54='11 FORMULAS'!$E$5,'11 FORMULAS'!$F$5,IF(J54='11 FORMULAS'!$E$6,'11 FORMULAS'!$F$6,"")))</f>
        <v/>
      </c>
      <c r="L54" s="63" t="str">
        <f>+IF(OR(J54='11 FORMULAS'!$O$4,J54='11 FORMULAS'!$O$5),'11 FORMULAS'!$P$5,IF(J54='11 FORMULAS'!$O$6,'11 FORMULAS'!$P$6,""))</f>
        <v/>
      </c>
      <c r="M54" s="7"/>
      <c r="N54" s="63" t="str">
        <f>+IF(M54='11 FORMULAS'!$H$4,'11 FORMULAS'!$I$4,IF(M54='11 FORMULAS'!$H$5,'11 FORMULAS'!$I$5,""))</f>
        <v/>
      </c>
      <c r="O54" s="8"/>
      <c r="P54" s="8"/>
      <c r="Q54" s="8"/>
      <c r="R54" s="304" t="str">
        <f t="shared" ref="R54" si="22">+IFERROR(K54+N54,"")</f>
        <v/>
      </c>
      <c r="S54" s="304">
        <f>IF(L54='11 FORMULAS'!$P$5,S53-(S53*R54),S53)</f>
        <v>0.24</v>
      </c>
      <c r="T54" s="304">
        <f>IF(L54='11 FORMULAS'!$P$6,T53-(T53*R54),T53)</f>
        <v>0.2</v>
      </c>
      <c r="U54" s="405"/>
      <c r="V54" s="408"/>
    </row>
    <row r="55" spans="1:26" ht="85.5" x14ac:dyDescent="0.25">
      <c r="A55" s="409" t="str">
        <f>'2 CONTEXTO E IDENTIFICACIÓN'!A22</f>
        <v>R12</v>
      </c>
      <c r="B55" s="412" t="str">
        <f>+'2 CONTEXTO E IDENTIFICACIÓN'!F22</f>
        <v xml:space="preserve">Posibilidad de pérdida reputacional por la no respuesta o extemporaneidad  en la contestación de las PQRS debido a la falta de cultura organizacional de mejora y debilidades en el seguimiento y control de estas </v>
      </c>
      <c r="C55" s="415">
        <f>+'3 PROBABIL E IMPACTO INHERENTE'!E20</f>
        <v>0.6</v>
      </c>
      <c r="D55" s="418">
        <f>+'3 PROBABIL E IMPACTO INHERENTE'!M20</f>
        <v>0.8</v>
      </c>
      <c r="E55" s="65">
        <v>1</v>
      </c>
      <c r="F55" s="68" t="s">
        <v>330</v>
      </c>
      <c r="G55" s="68" t="s">
        <v>362</v>
      </c>
      <c r="H55" s="68" t="s">
        <v>299</v>
      </c>
      <c r="I55" s="290" t="str">
        <f t="shared" si="16"/>
        <v>Atención al Usuario Realizar seguimiento y control a las PQRS interpuestas y las acciones de mejora derivadas Permanente</v>
      </c>
      <c r="J55" s="5" t="s">
        <v>105</v>
      </c>
      <c r="K55" s="61">
        <f>+IF(J55='11 FORMULAS'!$E$4,'11 FORMULAS'!$F$4,IF(J55='11 FORMULAS'!$E$5,'11 FORMULAS'!$F$5,IF(J55='11 FORMULAS'!$E$6,'11 FORMULAS'!$F$6,"")))</f>
        <v>0.25</v>
      </c>
      <c r="L55" s="61" t="str">
        <f>+IF(OR(J55='11 FORMULAS'!$O$4,J55='11 FORMULAS'!$O$5),'11 FORMULAS'!$P$5,IF(J55='11 FORMULAS'!$O$6,'11 FORMULAS'!$P$6,""))</f>
        <v>Probabilidad</v>
      </c>
      <c r="M55" s="5" t="s">
        <v>94</v>
      </c>
      <c r="N55" s="61">
        <f>+IF(M55='11 FORMULAS'!$H$4,'11 FORMULAS'!$I$4,IF(M55='11 FORMULAS'!$H$5,'11 FORMULAS'!$I$5,""))</f>
        <v>0.15</v>
      </c>
      <c r="O55" s="6" t="s">
        <v>97</v>
      </c>
      <c r="P55" s="6" t="s">
        <v>99</v>
      </c>
      <c r="Q55" s="6" t="s">
        <v>102</v>
      </c>
      <c r="R55" s="302">
        <f>+IFERROR(K55+N55,"")</f>
        <v>0.4</v>
      </c>
      <c r="S55" s="302">
        <f>IF(L55='11 FORMULAS'!$P$5,C55-(C55*R55),C55)</f>
        <v>0.36</v>
      </c>
      <c r="T55" s="302">
        <f>IF(L55='11 FORMULAS'!$P$6,D55-(D55*R55),D55)</f>
        <v>0.8</v>
      </c>
      <c r="U55" s="403">
        <f>+IF(S58="","",S58)</f>
        <v>0.36</v>
      </c>
      <c r="V55" s="406">
        <f>+IF(T58="","",T58)</f>
        <v>0.8</v>
      </c>
      <c r="X55" s="299"/>
      <c r="Y55" s="300"/>
      <c r="Z55" s="300"/>
    </row>
    <row r="56" spans="1:26" ht="29.45" customHeight="1" x14ac:dyDescent="0.25">
      <c r="A56" s="410"/>
      <c r="B56" s="413"/>
      <c r="C56" s="416"/>
      <c r="D56" s="419"/>
      <c r="E56" s="66">
        <v>2</v>
      </c>
      <c r="F56" s="219"/>
      <c r="G56" s="219"/>
      <c r="H56" s="219"/>
      <c r="I56" s="291" t="str">
        <f t="shared" si="16"/>
        <v xml:space="preserve">  </v>
      </c>
      <c r="J56" s="1"/>
      <c r="K56" s="62" t="str">
        <f>+IF(J56='11 FORMULAS'!$E$4,'11 FORMULAS'!$F$4,IF(J56='11 FORMULAS'!$E$5,'11 FORMULAS'!$F$5,IF(J56='11 FORMULAS'!$E$6,'11 FORMULAS'!$F$6,"")))</f>
        <v/>
      </c>
      <c r="L56" s="62" t="str">
        <f>+IF(OR(J56='11 FORMULAS'!$O$4,J56='11 FORMULAS'!$O$5),'11 FORMULAS'!$P$5,IF(J56='11 FORMULAS'!$O$6,'11 FORMULAS'!$P$6,""))</f>
        <v/>
      </c>
      <c r="M56" s="1"/>
      <c r="N56" s="62" t="str">
        <f>+IF(M56='11 FORMULAS'!$H$4,'11 FORMULAS'!$I$4,IF(M56='11 FORMULAS'!$H$5,'11 FORMULAS'!$I$5,""))</f>
        <v/>
      </c>
      <c r="O56" s="4"/>
      <c r="P56" s="4"/>
      <c r="Q56" s="4"/>
      <c r="R56" s="303" t="str">
        <f t="shared" ref="R56" si="23">+IFERROR(K56+N56,"")</f>
        <v/>
      </c>
      <c r="S56" s="303">
        <f>IF(L56='11 FORMULAS'!$P$5,S55-(S55*R56),S55)</f>
        <v>0.36</v>
      </c>
      <c r="T56" s="303">
        <f>IF(L56='11 FORMULAS'!$P$6,T55-(T55*R56),T55)</f>
        <v>0.8</v>
      </c>
      <c r="U56" s="404"/>
      <c r="V56" s="407"/>
      <c r="X56" s="299"/>
      <c r="Y56" s="300"/>
      <c r="Z56" s="300"/>
    </row>
    <row r="57" spans="1:26" ht="29.45" customHeight="1" x14ac:dyDescent="0.25">
      <c r="A57" s="410"/>
      <c r="B57" s="413"/>
      <c r="C57" s="416"/>
      <c r="D57" s="419"/>
      <c r="E57" s="66">
        <v>3</v>
      </c>
      <c r="F57" s="219"/>
      <c r="G57" s="219"/>
      <c r="H57" s="219"/>
      <c r="I57" s="291" t="str">
        <f t="shared" si="16"/>
        <v xml:space="preserve">  </v>
      </c>
      <c r="J57" s="1"/>
      <c r="K57" s="62" t="str">
        <f>+IF(J57='11 FORMULAS'!$E$4,'11 FORMULAS'!$F$4,IF(J57='11 FORMULAS'!$E$5,'11 FORMULAS'!$F$5,IF(J57='11 FORMULAS'!$E$6,'11 FORMULAS'!$F$6,"")))</f>
        <v/>
      </c>
      <c r="L57" s="62" t="str">
        <f>+IF(OR(J57='11 FORMULAS'!$O$4,J57='11 FORMULAS'!$O$5),'11 FORMULAS'!$P$5,IF(J57='11 FORMULAS'!$O$6,'11 FORMULAS'!$P$6,""))</f>
        <v/>
      </c>
      <c r="M57" s="1"/>
      <c r="N57" s="62" t="str">
        <f>+IF(M57='11 FORMULAS'!$H$4,'11 FORMULAS'!$I$4,IF(M57='11 FORMULAS'!$H$5,'11 FORMULAS'!$I$5,""))</f>
        <v/>
      </c>
      <c r="O57" s="4"/>
      <c r="P57" s="4"/>
      <c r="Q57" s="4"/>
      <c r="R57" s="303" t="str">
        <f>+IFERROR(K57+N57,"")</f>
        <v/>
      </c>
      <c r="S57" s="303">
        <f>IF(L57='11 FORMULAS'!$P$5,S56-(S56*R57),S56)</f>
        <v>0.36</v>
      </c>
      <c r="T57" s="303">
        <f>IF(L57='11 FORMULAS'!$P$6,T56-(T56*R57),T56)</f>
        <v>0.8</v>
      </c>
      <c r="U57" s="404"/>
      <c r="V57" s="407"/>
      <c r="X57" s="299"/>
      <c r="Y57" s="300"/>
      <c r="Z57" s="300"/>
    </row>
    <row r="58" spans="1:26" ht="29.45" customHeight="1" thickBot="1" x14ac:dyDescent="0.3">
      <c r="A58" s="411"/>
      <c r="B58" s="414"/>
      <c r="C58" s="417"/>
      <c r="D58" s="420"/>
      <c r="E58" s="67">
        <v>4</v>
      </c>
      <c r="F58" s="220"/>
      <c r="G58" s="220"/>
      <c r="H58" s="220"/>
      <c r="I58" s="292" t="str">
        <f t="shared" si="16"/>
        <v xml:space="preserve">  </v>
      </c>
      <c r="J58" s="7"/>
      <c r="K58" s="63" t="str">
        <f>+IF(J58='11 FORMULAS'!$E$4,'11 FORMULAS'!$F$4,IF(J58='11 FORMULAS'!$E$5,'11 FORMULAS'!$F$5,IF(J58='11 FORMULAS'!$E$6,'11 FORMULAS'!$F$6,"")))</f>
        <v/>
      </c>
      <c r="L58" s="63" t="str">
        <f>+IF(OR(J58='11 FORMULAS'!$O$4,J58='11 FORMULAS'!$O$5),'11 FORMULAS'!$P$5,IF(J58='11 FORMULAS'!$O$6,'11 FORMULAS'!$P$6,""))</f>
        <v/>
      </c>
      <c r="M58" s="7"/>
      <c r="N58" s="63" t="str">
        <f>+IF(M58='11 FORMULAS'!$H$4,'11 FORMULAS'!$I$4,IF(M58='11 FORMULAS'!$H$5,'11 FORMULAS'!$I$5,""))</f>
        <v/>
      </c>
      <c r="O58" s="8"/>
      <c r="P58" s="8"/>
      <c r="Q58" s="8"/>
      <c r="R58" s="304" t="str">
        <f t="shared" ref="R58" si="24">+IFERROR(K58+N58,"")</f>
        <v/>
      </c>
      <c r="S58" s="304">
        <f>IF(L58='11 FORMULAS'!$P$5,S57-(S57*R58),S57)</f>
        <v>0.36</v>
      </c>
      <c r="T58" s="304">
        <f>IF(L58='11 FORMULAS'!$P$6,T57-(T57*R58),T57)</f>
        <v>0.8</v>
      </c>
      <c r="U58" s="405"/>
      <c r="V58" s="408"/>
    </row>
    <row r="59" spans="1:26" ht="42.75" x14ac:dyDescent="0.25">
      <c r="A59" s="409" t="str">
        <f>'2 CONTEXTO E IDENTIFICACIÓN'!A23</f>
        <v>R13</v>
      </c>
      <c r="B59" s="412" t="str">
        <f>+'2 CONTEXTO E IDENTIFICACIÓN'!F23</f>
        <v>Posibilidad de pérdida reputacional por la entrega de información reservada e historias clínicas a personas no autorizadas debido a incumplimiento de la política de seguridad de la información</v>
      </c>
      <c r="C59" s="415">
        <f>+'3 PROBABIL E IMPACTO INHERENTE'!E21</f>
        <v>0.6</v>
      </c>
      <c r="D59" s="418">
        <f>+'3 PROBABIL E IMPACTO INHERENTE'!M21</f>
        <v>0.8</v>
      </c>
      <c r="E59" s="65">
        <v>1</v>
      </c>
      <c r="F59" s="68" t="s">
        <v>363</v>
      </c>
      <c r="G59" s="68" t="s">
        <v>364</v>
      </c>
      <c r="H59" s="68" t="s">
        <v>299</v>
      </c>
      <c r="I59" s="290" t="str">
        <f t="shared" si="16"/>
        <v>Estadística Verificar si la solicitud la realiza el titular Permanente</v>
      </c>
      <c r="J59" s="5" t="s">
        <v>105</v>
      </c>
      <c r="K59" s="61">
        <f>+IF(J59='11 FORMULAS'!$E$4,'11 FORMULAS'!$F$4,IF(J59='11 FORMULAS'!$E$5,'11 FORMULAS'!$F$5,IF(J59='11 FORMULAS'!$E$6,'11 FORMULAS'!$F$6,"")))</f>
        <v>0.25</v>
      </c>
      <c r="L59" s="61" t="str">
        <f>+IF(OR(J59='11 FORMULAS'!$O$4,J59='11 FORMULAS'!$O$5),'11 FORMULAS'!$P$5,IF(J59='11 FORMULAS'!$O$6,'11 FORMULAS'!$P$6,""))</f>
        <v>Probabilidad</v>
      </c>
      <c r="M59" s="5" t="s">
        <v>94</v>
      </c>
      <c r="N59" s="61">
        <f>+IF(M59='11 FORMULAS'!$H$4,'11 FORMULAS'!$I$4,IF(M59='11 FORMULAS'!$H$5,'11 FORMULAS'!$I$5,""))</f>
        <v>0.15</v>
      </c>
      <c r="O59" s="6" t="s">
        <v>97</v>
      </c>
      <c r="P59" s="6" t="s">
        <v>99</v>
      </c>
      <c r="Q59" s="6" t="s">
        <v>103</v>
      </c>
      <c r="R59" s="302">
        <f>+IFERROR(K59+N59,"")</f>
        <v>0.4</v>
      </c>
      <c r="S59" s="302">
        <f>IF(L59='11 FORMULAS'!$P$5,C59-(C59*R59),C59)</f>
        <v>0.36</v>
      </c>
      <c r="T59" s="302">
        <f>IF(L59='11 FORMULAS'!$P$6,D59-(D59*R59),D59)</f>
        <v>0.8</v>
      </c>
      <c r="U59" s="403">
        <f>+IF(S62="","",S62)</f>
        <v>0.36</v>
      </c>
      <c r="V59" s="406">
        <f>+IF(T62="","",T62)</f>
        <v>0.8</v>
      </c>
      <c r="X59" s="299"/>
      <c r="Y59" s="300"/>
      <c r="Z59" s="300"/>
    </row>
    <row r="60" spans="1:26" ht="29.45" customHeight="1" x14ac:dyDescent="0.25">
      <c r="A60" s="410"/>
      <c r="B60" s="413"/>
      <c r="C60" s="416"/>
      <c r="D60" s="419"/>
      <c r="E60" s="66">
        <v>2</v>
      </c>
      <c r="F60" s="219"/>
      <c r="G60" s="219"/>
      <c r="H60" s="219"/>
      <c r="I60" s="291" t="str">
        <f t="shared" si="16"/>
        <v xml:space="preserve">  </v>
      </c>
      <c r="J60" s="1"/>
      <c r="K60" s="62" t="str">
        <f>+IF(J60='11 FORMULAS'!$E$4,'11 FORMULAS'!$F$4,IF(J60='11 FORMULAS'!$E$5,'11 FORMULAS'!$F$5,IF(J60='11 FORMULAS'!$E$6,'11 FORMULAS'!$F$6,"")))</f>
        <v/>
      </c>
      <c r="L60" s="62" t="str">
        <f>+IF(OR(J60='11 FORMULAS'!$O$4,J60='11 FORMULAS'!$O$5),'11 FORMULAS'!$P$5,IF(J60='11 FORMULAS'!$O$6,'11 FORMULAS'!$P$6,""))</f>
        <v/>
      </c>
      <c r="M60" s="1"/>
      <c r="N60" s="62" t="str">
        <f>+IF(M60='11 FORMULAS'!$H$4,'11 FORMULAS'!$I$4,IF(M60='11 FORMULAS'!$H$5,'11 FORMULAS'!$I$5,""))</f>
        <v/>
      </c>
      <c r="O60" s="4"/>
      <c r="P60" s="4"/>
      <c r="Q60" s="4"/>
      <c r="R60" s="303" t="str">
        <f t="shared" ref="R60" si="25">+IFERROR(K60+N60,"")</f>
        <v/>
      </c>
      <c r="S60" s="303">
        <f>IF(L60='11 FORMULAS'!$P$5,S59-(S59*R60),S59)</f>
        <v>0.36</v>
      </c>
      <c r="T60" s="303">
        <f>IF(L60='11 FORMULAS'!$P$6,T59-(T59*R60),T59)</f>
        <v>0.8</v>
      </c>
      <c r="U60" s="404"/>
      <c r="V60" s="407"/>
      <c r="X60" s="299"/>
      <c r="Y60" s="300"/>
      <c r="Z60" s="300"/>
    </row>
    <row r="61" spans="1:26" ht="29.45" customHeight="1" x14ac:dyDescent="0.25">
      <c r="A61" s="410"/>
      <c r="B61" s="413"/>
      <c r="C61" s="416"/>
      <c r="D61" s="419"/>
      <c r="E61" s="66">
        <v>3</v>
      </c>
      <c r="F61" s="219"/>
      <c r="G61" s="219"/>
      <c r="H61" s="219"/>
      <c r="I61" s="291" t="str">
        <f t="shared" si="16"/>
        <v xml:space="preserve">  </v>
      </c>
      <c r="J61" s="1"/>
      <c r="K61" s="62" t="str">
        <f>+IF(J61='11 FORMULAS'!$E$4,'11 FORMULAS'!$F$4,IF(J61='11 FORMULAS'!$E$5,'11 FORMULAS'!$F$5,IF(J61='11 FORMULAS'!$E$6,'11 FORMULAS'!$F$6,"")))</f>
        <v/>
      </c>
      <c r="L61" s="62" t="str">
        <f>+IF(OR(J61='11 FORMULAS'!$O$4,J61='11 FORMULAS'!$O$5),'11 FORMULAS'!$P$5,IF(J61='11 FORMULAS'!$O$6,'11 FORMULAS'!$P$6,""))</f>
        <v/>
      </c>
      <c r="M61" s="1"/>
      <c r="N61" s="62" t="str">
        <f>+IF(M61='11 FORMULAS'!$H$4,'11 FORMULAS'!$I$4,IF(M61='11 FORMULAS'!$H$5,'11 FORMULAS'!$I$5,""))</f>
        <v/>
      </c>
      <c r="O61" s="4"/>
      <c r="P61" s="4"/>
      <c r="Q61" s="4"/>
      <c r="R61" s="303" t="str">
        <f>+IFERROR(K61+N61,"")</f>
        <v/>
      </c>
      <c r="S61" s="303">
        <f>IF(L61='11 FORMULAS'!$P$5,S60-(S60*R61),S60)</f>
        <v>0.36</v>
      </c>
      <c r="T61" s="303">
        <f>IF(L61='11 FORMULAS'!$P$6,T60-(T60*R61),T60)</f>
        <v>0.8</v>
      </c>
      <c r="U61" s="404"/>
      <c r="V61" s="407"/>
      <c r="X61" s="299"/>
      <c r="Y61" s="300"/>
      <c r="Z61" s="300"/>
    </row>
    <row r="62" spans="1:26" ht="29.45" customHeight="1" thickBot="1" x14ac:dyDescent="0.3">
      <c r="A62" s="411"/>
      <c r="B62" s="414"/>
      <c r="C62" s="417"/>
      <c r="D62" s="420"/>
      <c r="E62" s="67">
        <v>4</v>
      </c>
      <c r="F62" s="220"/>
      <c r="G62" s="220"/>
      <c r="H62" s="220"/>
      <c r="I62" s="292" t="str">
        <f t="shared" si="16"/>
        <v xml:space="preserve">  </v>
      </c>
      <c r="J62" s="7"/>
      <c r="K62" s="63" t="str">
        <f>+IF(J62='11 FORMULAS'!$E$4,'11 FORMULAS'!$F$4,IF(J62='11 FORMULAS'!$E$5,'11 FORMULAS'!$F$5,IF(J62='11 FORMULAS'!$E$6,'11 FORMULAS'!$F$6,"")))</f>
        <v/>
      </c>
      <c r="L62" s="63" t="str">
        <f>+IF(OR(J62='11 FORMULAS'!$O$4,J62='11 FORMULAS'!$O$5),'11 FORMULAS'!$P$5,IF(J62='11 FORMULAS'!$O$6,'11 FORMULAS'!$P$6,""))</f>
        <v/>
      </c>
      <c r="M62" s="7"/>
      <c r="N62" s="63" t="str">
        <f>+IF(M62='11 FORMULAS'!$H$4,'11 FORMULAS'!$I$4,IF(M62='11 FORMULAS'!$H$5,'11 FORMULAS'!$I$5,""))</f>
        <v/>
      </c>
      <c r="O62" s="8"/>
      <c r="P62" s="8"/>
      <c r="Q62" s="8"/>
      <c r="R62" s="304" t="str">
        <f t="shared" ref="R62" si="26">+IFERROR(K62+N62,"")</f>
        <v/>
      </c>
      <c r="S62" s="304">
        <f>IF(L62='11 FORMULAS'!$P$5,S61-(S61*R62),S61)</f>
        <v>0.36</v>
      </c>
      <c r="T62" s="304">
        <f>IF(L62='11 FORMULAS'!$P$6,T61-(T61*R62),T61)</f>
        <v>0.8</v>
      </c>
      <c r="U62" s="405"/>
      <c r="V62" s="408"/>
    </row>
    <row r="63" spans="1:26" ht="29.45" customHeight="1" x14ac:dyDescent="0.25">
      <c r="A63" s="409" t="str">
        <f>'2 CONTEXTO E IDENTIFICACIÓN'!A24</f>
        <v>R14</v>
      </c>
      <c r="B63" s="412" t="str">
        <f>+'2 CONTEXTO E IDENTIFICACIÓN'!F24</f>
        <v xml:space="preserve">  </v>
      </c>
      <c r="C63" s="415" t="str">
        <f>+'3 PROBABIL E IMPACTO INHERENTE'!E22</f>
        <v/>
      </c>
      <c r="D63" s="418" t="str">
        <f>+'3 PROBABIL E IMPACTO INHERENTE'!M22</f>
        <v/>
      </c>
      <c r="E63" s="65">
        <v>1</v>
      </c>
      <c r="F63" s="68"/>
      <c r="G63" s="68"/>
      <c r="H63" s="68"/>
      <c r="I63" s="290" t="str">
        <f t="shared" si="16"/>
        <v xml:space="preserve">  </v>
      </c>
      <c r="J63" s="5"/>
      <c r="K63" s="61" t="str">
        <f>+IF(J63='11 FORMULAS'!$E$4,'11 FORMULAS'!$F$4,IF(J63='11 FORMULAS'!$E$5,'11 FORMULAS'!$F$5,IF(J63='11 FORMULAS'!$E$6,'11 FORMULAS'!$F$6,"")))</f>
        <v/>
      </c>
      <c r="L63" s="61" t="str">
        <f>+IF(OR(J63='11 FORMULAS'!$O$4,J63='11 FORMULAS'!$O$5),'11 FORMULAS'!$P$5,IF(J63='11 FORMULAS'!$O$6,'11 FORMULAS'!$P$6,""))</f>
        <v/>
      </c>
      <c r="M63" s="5"/>
      <c r="N63" s="61" t="str">
        <f>+IF(M63='11 FORMULAS'!$H$4,'11 FORMULAS'!$I$4,IF(M63='11 FORMULAS'!$H$5,'11 FORMULAS'!$I$5,""))</f>
        <v/>
      </c>
      <c r="O63" s="6"/>
      <c r="P63" s="6"/>
      <c r="Q63" s="6"/>
      <c r="R63" s="302" t="str">
        <f>+IFERROR(K63+N63,"")</f>
        <v/>
      </c>
      <c r="S63" s="302" t="str">
        <f>IF(L63='11 FORMULAS'!$P$5,C63-(C63*R63),C63)</f>
        <v/>
      </c>
      <c r="T63" s="302" t="str">
        <f>IF(L63='11 FORMULAS'!$P$6,D63-(D63*R63),D63)</f>
        <v/>
      </c>
      <c r="U63" s="403" t="str">
        <f>+IF(S66="","",S66)</f>
        <v/>
      </c>
      <c r="V63" s="406" t="str">
        <f>+IF(T66="","",T66)</f>
        <v/>
      </c>
      <c r="X63" s="299"/>
      <c r="Y63" s="300"/>
      <c r="Z63" s="300"/>
    </row>
    <row r="64" spans="1:26" ht="29.45" customHeight="1" x14ac:dyDescent="0.25">
      <c r="A64" s="410"/>
      <c r="B64" s="413"/>
      <c r="C64" s="416"/>
      <c r="D64" s="419"/>
      <c r="E64" s="66">
        <v>2</v>
      </c>
      <c r="F64" s="219"/>
      <c r="G64" s="219"/>
      <c r="H64" s="219"/>
      <c r="I64" s="291" t="str">
        <f t="shared" si="16"/>
        <v xml:space="preserve">  </v>
      </c>
      <c r="J64" s="1"/>
      <c r="K64" s="62" t="str">
        <f>+IF(J64='11 FORMULAS'!$E$4,'11 FORMULAS'!$F$4,IF(J64='11 FORMULAS'!$E$5,'11 FORMULAS'!$F$5,IF(J64='11 FORMULAS'!$E$6,'11 FORMULAS'!$F$6,"")))</f>
        <v/>
      </c>
      <c r="L64" s="62" t="str">
        <f>+IF(OR(J64='11 FORMULAS'!$O$4,J64='11 FORMULAS'!$O$5),'11 FORMULAS'!$P$5,IF(J64='11 FORMULAS'!$O$6,'11 FORMULAS'!$P$6,""))</f>
        <v/>
      </c>
      <c r="M64" s="1"/>
      <c r="N64" s="62" t="str">
        <f>+IF(M64='11 FORMULAS'!$H$4,'11 FORMULAS'!$I$4,IF(M64='11 FORMULAS'!$H$5,'11 FORMULAS'!$I$5,""))</f>
        <v/>
      </c>
      <c r="O64" s="4"/>
      <c r="P64" s="4"/>
      <c r="Q64" s="4"/>
      <c r="R64" s="303" t="str">
        <f t="shared" ref="R64" si="27">+IFERROR(K64+N64,"")</f>
        <v/>
      </c>
      <c r="S64" s="303" t="str">
        <f>IF(L64='11 FORMULAS'!$P$5,S63-(S63*R64),S63)</f>
        <v/>
      </c>
      <c r="T64" s="303" t="str">
        <f>IF(L64='11 FORMULAS'!$P$6,T63-(T63*R64),T63)</f>
        <v/>
      </c>
      <c r="U64" s="404"/>
      <c r="V64" s="407"/>
      <c r="X64" s="299"/>
      <c r="Y64" s="300"/>
      <c r="Z64" s="300"/>
    </row>
    <row r="65" spans="1:26" ht="29.45" customHeight="1" x14ac:dyDescent="0.25">
      <c r="A65" s="410"/>
      <c r="B65" s="413"/>
      <c r="C65" s="416"/>
      <c r="D65" s="419"/>
      <c r="E65" s="66">
        <v>3</v>
      </c>
      <c r="F65" s="219"/>
      <c r="G65" s="219"/>
      <c r="H65" s="219"/>
      <c r="I65" s="291" t="str">
        <f t="shared" si="16"/>
        <v xml:space="preserve">  </v>
      </c>
      <c r="J65" s="1"/>
      <c r="K65" s="62" t="str">
        <f>+IF(J65='11 FORMULAS'!$E$4,'11 FORMULAS'!$F$4,IF(J65='11 FORMULAS'!$E$5,'11 FORMULAS'!$F$5,IF(J65='11 FORMULAS'!$E$6,'11 FORMULAS'!$F$6,"")))</f>
        <v/>
      </c>
      <c r="L65" s="62" t="str">
        <f>+IF(OR(J65='11 FORMULAS'!$O$4,J65='11 FORMULAS'!$O$5),'11 FORMULAS'!$P$5,IF(J65='11 FORMULAS'!$O$6,'11 FORMULAS'!$P$6,""))</f>
        <v/>
      </c>
      <c r="M65" s="1"/>
      <c r="N65" s="62" t="str">
        <f>+IF(M65='11 FORMULAS'!$H$4,'11 FORMULAS'!$I$4,IF(M65='11 FORMULAS'!$H$5,'11 FORMULAS'!$I$5,""))</f>
        <v/>
      </c>
      <c r="O65" s="4"/>
      <c r="P65" s="4"/>
      <c r="Q65" s="4"/>
      <c r="R65" s="303" t="str">
        <f>+IFERROR(K65+N65,"")</f>
        <v/>
      </c>
      <c r="S65" s="303" t="str">
        <f>IF(L65='11 FORMULAS'!$P$5,S64-(S64*R65),S64)</f>
        <v/>
      </c>
      <c r="T65" s="303" t="str">
        <f>IF(L65='11 FORMULAS'!$P$6,T64-(T64*R65),T64)</f>
        <v/>
      </c>
      <c r="U65" s="404"/>
      <c r="V65" s="407"/>
      <c r="X65" s="299"/>
      <c r="Y65" s="300"/>
      <c r="Z65" s="300"/>
    </row>
    <row r="66" spans="1:26" ht="29.45" customHeight="1" thickBot="1" x14ac:dyDescent="0.3">
      <c r="A66" s="411"/>
      <c r="B66" s="414"/>
      <c r="C66" s="417"/>
      <c r="D66" s="420"/>
      <c r="E66" s="67">
        <v>4</v>
      </c>
      <c r="F66" s="220"/>
      <c r="G66" s="220"/>
      <c r="H66" s="220"/>
      <c r="I66" s="292" t="str">
        <f t="shared" si="16"/>
        <v xml:space="preserve">  </v>
      </c>
      <c r="J66" s="7"/>
      <c r="K66" s="63" t="str">
        <f>+IF(J66='11 FORMULAS'!$E$4,'11 FORMULAS'!$F$4,IF(J66='11 FORMULAS'!$E$5,'11 FORMULAS'!$F$5,IF(J66='11 FORMULAS'!$E$6,'11 FORMULAS'!$F$6,"")))</f>
        <v/>
      </c>
      <c r="L66" s="63" t="str">
        <f>+IF(OR(J66='11 FORMULAS'!$O$4,J66='11 FORMULAS'!$O$5),'11 FORMULAS'!$P$5,IF(J66='11 FORMULAS'!$O$6,'11 FORMULAS'!$P$6,""))</f>
        <v/>
      </c>
      <c r="M66" s="7"/>
      <c r="N66" s="63" t="str">
        <f>+IF(M66='11 FORMULAS'!$H$4,'11 FORMULAS'!$I$4,IF(M66='11 FORMULAS'!$H$5,'11 FORMULAS'!$I$5,""))</f>
        <v/>
      </c>
      <c r="O66" s="8"/>
      <c r="P66" s="8"/>
      <c r="Q66" s="8"/>
      <c r="R66" s="304" t="str">
        <f t="shared" ref="R66" si="28">+IFERROR(K66+N66,"")</f>
        <v/>
      </c>
      <c r="S66" s="304" t="str">
        <f>IF(L66='11 FORMULAS'!$P$5,S65-(S65*R66),S65)</f>
        <v/>
      </c>
      <c r="T66" s="304" t="str">
        <f>IF(L66='11 FORMULAS'!$P$6,T65-(T65*R66),T65)</f>
        <v/>
      </c>
      <c r="U66" s="405"/>
      <c r="V66" s="408"/>
    </row>
    <row r="67" spans="1:26" ht="29.45" customHeight="1" x14ac:dyDescent="0.25">
      <c r="A67" s="409" t="str">
        <f>'2 CONTEXTO E IDENTIFICACIÓN'!A25</f>
        <v>R15</v>
      </c>
      <c r="B67" s="412" t="str">
        <f>+'2 CONTEXTO E IDENTIFICACIÓN'!F25</f>
        <v xml:space="preserve">  </v>
      </c>
      <c r="C67" s="415" t="str">
        <f>+'3 PROBABIL E IMPACTO INHERENTE'!E23</f>
        <v/>
      </c>
      <c r="D67" s="418" t="str">
        <f>+'3 PROBABIL E IMPACTO INHERENTE'!M23</f>
        <v/>
      </c>
      <c r="E67" s="65">
        <v>1</v>
      </c>
      <c r="F67" s="68"/>
      <c r="G67" s="68"/>
      <c r="H67" s="68"/>
      <c r="I67" s="290" t="str">
        <f t="shared" si="16"/>
        <v xml:space="preserve">  </v>
      </c>
      <c r="J67" s="5"/>
      <c r="K67" s="61" t="str">
        <f>+IF(J67='11 FORMULAS'!$E$4,'11 FORMULAS'!$F$4,IF(J67='11 FORMULAS'!$E$5,'11 FORMULAS'!$F$5,IF(J67='11 FORMULAS'!$E$6,'11 FORMULAS'!$F$6,"")))</f>
        <v/>
      </c>
      <c r="L67" s="61" t="str">
        <f>+IF(OR(J67='11 FORMULAS'!$O$4,J67='11 FORMULAS'!$O$5),'11 FORMULAS'!$P$5,IF(J67='11 FORMULAS'!$O$6,'11 FORMULAS'!$P$6,""))</f>
        <v/>
      </c>
      <c r="M67" s="5"/>
      <c r="N67" s="61" t="str">
        <f>+IF(M67='11 FORMULAS'!$H$4,'11 FORMULAS'!$I$4,IF(M67='11 FORMULAS'!$H$5,'11 FORMULAS'!$I$5,""))</f>
        <v/>
      </c>
      <c r="O67" s="6"/>
      <c r="P67" s="6"/>
      <c r="Q67" s="6"/>
      <c r="R67" s="302" t="str">
        <f>+IFERROR(K67+N67,"")</f>
        <v/>
      </c>
      <c r="S67" s="302" t="str">
        <f>IF(L67='11 FORMULAS'!$P$5,C67-(C67*R67),C67)</f>
        <v/>
      </c>
      <c r="T67" s="302" t="str">
        <f>IF(L67='11 FORMULAS'!$P$6,D67-(D67*R67),D67)</f>
        <v/>
      </c>
      <c r="U67" s="403" t="str">
        <f>+IF(S70="","",S70)</f>
        <v/>
      </c>
      <c r="V67" s="406" t="str">
        <f>+IF(T70="","",T70)</f>
        <v/>
      </c>
      <c r="X67" s="299"/>
      <c r="Y67" s="300"/>
      <c r="Z67" s="300"/>
    </row>
    <row r="68" spans="1:26" ht="29.45" customHeight="1" x14ac:dyDescent="0.25">
      <c r="A68" s="410"/>
      <c r="B68" s="413"/>
      <c r="C68" s="416"/>
      <c r="D68" s="419"/>
      <c r="E68" s="66">
        <v>2</v>
      </c>
      <c r="F68" s="219"/>
      <c r="G68" s="219"/>
      <c r="H68" s="219"/>
      <c r="I68" s="291" t="str">
        <f t="shared" si="16"/>
        <v xml:space="preserve">  </v>
      </c>
      <c r="J68" s="1"/>
      <c r="K68" s="62" t="str">
        <f>+IF(J68='11 FORMULAS'!$E$4,'11 FORMULAS'!$F$4,IF(J68='11 FORMULAS'!$E$5,'11 FORMULAS'!$F$5,IF(J68='11 FORMULAS'!$E$6,'11 FORMULAS'!$F$6,"")))</f>
        <v/>
      </c>
      <c r="L68" s="62" t="str">
        <f>+IF(OR(J68='11 FORMULAS'!$O$4,J68='11 FORMULAS'!$O$5),'11 FORMULAS'!$P$5,IF(J68='11 FORMULAS'!$O$6,'11 FORMULAS'!$P$6,""))</f>
        <v/>
      </c>
      <c r="M68" s="1"/>
      <c r="N68" s="62" t="str">
        <f>+IF(M68='11 FORMULAS'!$H$4,'11 FORMULAS'!$I$4,IF(M68='11 FORMULAS'!$H$5,'11 FORMULAS'!$I$5,""))</f>
        <v/>
      </c>
      <c r="O68" s="4"/>
      <c r="P68" s="4"/>
      <c r="Q68" s="4"/>
      <c r="R68" s="303" t="str">
        <f t="shared" ref="R68" si="29">+IFERROR(K68+N68,"")</f>
        <v/>
      </c>
      <c r="S68" s="303" t="str">
        <f>IF(L68='11 FORMULAS'!$P$5,S67-(S67*R68),S67)</f>
        <v/>
      </c>
      <c r="T68" s="303" t="str">
        <f>IF(L68='11 FORMULAS'!$P$6,T67-(T67*R68),T67)</f>
        <v/>
      </c>
      <c r="U68" s="404"/>
      <c r="V68" s="407"/>
      <c r="X68" s="299"/>
      <c r="Y68" s="300"/>
      <c r="Z68" s="300"/>
    </row>
    <row r="69" spans="1:26" ht="29.45" customHeight="1" x14ac:dyDescent="0.25">
      <c r="A69" s="410"/>
      <c r="B69" s="413"/>
      <c r="C69" s="416"/>
      <c r="D69" s="419"/>
      <c r="E69" s="66">
        <v>3</v>
      </c>
      <c r="F69" s="219"/>
      <c r="G69" s="219"/>
      <c r="H69" s="219"/>
      <c r="I69" s="291" t="str">
        <f t="shared" si="16"/>
        <v xml:space="preserve">  </v>
      </c>
      <c r="J69" s="1"/>
      <c r="K69" s="62" t="str">
        <f>+IF(J69='11 FORMULAS'!$E$4,'11 FORMULAS'!$F$4,IF(J69='11 FORMULAS'!$E$5,'11 FORMULAS'!$F$5,IF(J69='11 FORMULAS'!$E$6,'11 FORMULAS'!$F$6,"")))</f>
        <v/>
      </c>
      <c r="L69" s="62" t="str">
        <f>+IF(OR(J69='11 FORMULAS'!$O$4,J69='11 FORMULAS'!$O$5),'11 FORMULAS'!$P$5,IF(J69='11 FORMULAS'!$O$6,'11 FORMULAS'!$P$6,""))</f>
        <v/>
      </c>
      <c r="M69" s="1"/>
      <c r="N69" s="62" t="str">
        <f>+IF(M69='11 FORMULAS'!$H$4,'11 FORMULAS'!$I$4,IF(M69='11 FORMULAS'!$H$5,'11 FORMULAS'!$I$5,""))</f>
        <v/>
      </c>
      <c r="O69" s="4"/>
      <c r="P69" s="4"/>
      <c r="Q69" s="4"/>
      <c r="R69" s="303" t="str">
        <f>+IFERROR(K69+N69,"")</f>
        <v/>
      </c>
      <c r="S69" s="303" t="str">
        <f>IF(L69='11 FORMULAS'!$P$5,S68-(S68*R69),S68)</f>
        <v/>
      </c>
      <c r="T69" s="303" t="str">
        <f>IF(L69='11 FORMULAS'!$P$6,T68-(T68*R69),T68)</f>
        <v/>
      </c>
      <c r="U69" s="404"/>
      <c r="V69" s="407"/>
      <c r="X69" s="299"/>
      <c r="Y69" s="300"/>
      <c r="Z69" s="300"/>
    </row>
    <row r="70" spans="1:26" ht="29.45" customHeight="1" thickBot="1" x14ac:dyDescent="0.3">
      <c r="A70" s="411"/>
      <c r="B70" s="414"/>
      <c r="C70" s="417"/>
      <c r="D70" s="420"/>
      <c r="E70" s="67">
        <v>4</v>
      </c>
      <c r="F70" s="220"/>
      <c r="G70" s="220"/>
      <c r="H70" s="220"/>
      <c r="I70" s="292" t="str">
        <f t="shared" si="16"/>
        <v xml:space="preserve">  </v>
      </c>
      <c r="J70" s="7"/>
      <c r="K70" s="63" t="str">
        <f>+IF(J70='11 FORMULAS'!$E$4,'11 FORMULAS'!$F$4,IF(J70='11 FORMULAS'!$E$5,'11 FORMULAS'!$F$5,IF(J70='11 FORMULAS'!$E$6,'11 FORMULAS'!$F$6,"")))</f>
        <v/>
      </c>
      <c r="L70" s="63" t="str">
        <f>+IF(OR(J70='11 FORMULAS'!$O$4,J70='11 FORMULAS'!$O$5),'11 FORMULAS'!$P$5,IF(J70='11 FORMULAS'!$O$6,'11 FORMULAS'!$P$6,""))</f>
        <v/>
      </c>
      <c r="M70" s="7"/>
      <c r="N70" s="63" t="str">
        <f>+IF(M70='11 FORMULAS'!$H$4,'11 FORMULAS'!$I$4,IF(M70='11 FORMULAS'!$H$5,'11 FORMULAS'!$I$5,""))</f>
        <v/>
      </c>
      <c r="O70" s="8"/>
      <c r="P70" s="8"/>
      <c r="Q70" s="8"/>
      <c r="R70" s="304" t="str">
        <f t="shared" ref="R70" si="30">+IFERROR(K70+N70,"")</f>
        <v/>
      </c>
      <c r="S70" s="304" t="str">
        <f>IF(L70='11 FORMULAS'!$P$5,S69-(S69*R70),S69)</f>
        <v/>
      </c>
      <c r="T70" s="304" t="str">
        <f>IF(L70='11 FORMULAS'!$P$6,T69-(T69*R70),T69)</f>
        <v/>
      </c>
      <c r="U70" s="405"/>
      <c r="V70" s="408"/>
    </row>
    <row r="71" spans="1:26" ht="29.45" customHeight="1" x14ac:dyDescent="0.25">
      <c r="A71" s="409" t="str">
        <f>'2 CONTEXTO E IDENTIFICACIÓN'!A26</f>
        <v>R16</v>
      </c>
      <c r="B71" s="412" t="str">
        <f>+'2 CONTEXTO E IDENTIFICACIÓN'!F26</f>
        <v xml:space="preserve">  </v>
      </c>
      <c r="C71" s="415" t="str">
        <f>+'3 PROBABIL E IMPACTO INHERENTE'!E24</f>
        <v/>
      </c>
      <c r="D71" s="418" t="str">
        <f>+'3 PROBABIL E IMPACTO INHERENTE'!M24</f>
        <v/>
      </c>
      <c r="E71" s="65">
        <v>1</v>
      </c>
      <c r="F71" s="68"/>
      <c r="G71" s="68"/>
      <c r="H71" s="68"/>
      <c r="I71" s="290" t="str">
        <f t="shared" si="16"/>
        <v xml:space="preserve">  </v>
      </c>
      <c r="J71" s="5"/>
      <c r="K71" s="61" t="str">
        <f>+IF(J71='11 FORMULAS'!$E$4,'11 FORMULAS'!$F$4,IF(J71='11 FORMULAS'!$E$5,'11 FORMULAS'!$F$5,IF(J71='11 FORMULAS'!$E$6,'11 FORMULAS'!$F$6,"")))</f>
        <v/>
      </c>
      <c r="L71" s="61" t="str">
        <f>+IF(OR(J71='11 FORMULAS'!$O$4,J71='11 FORMULAS'!$O$5),'11 FORMULAS'!$P$5,IF(J71='11 FORMULAS'!$O$6,'11 FORMULAS'!$P$6,""))</f>
        <v/>
      </c>
      <c r="M71" s="5"/>
      <c r="N71" s="61" t="str">
        <f>+IF(M71='11 FORMULAS'!$H$4,'11 FORMULAS'!$I$4,IF(M71='11 FORMULAS'!$H$5,'11 FORMULAS'!$I$5,""))</f>
        <v/>
      </c>
      <c r="O71" s="6"/>
      <c r="P71" s="6"/>
      <c r="Q71" s="6"/>
      <c r="R71" s="302" t="str">
        <f>+IFERROR(K71+N71,"")</f>
        <v/>
      </c>
      <c r="S71" s="302" t="str">
        <f>IF(L71='11 FORMULAS'!$P$5,C71-(C71*R71),C71)</f>
        <v/>
      </c>
      <c r="T71" s="302" t="str">
        <f>IF(L71='11 FORMULAS'!$P$6,D71-(D71*R71),D71)</f>
        <v/>
      </c>
      <c r="U71" s="403" t="str">
        <f>+IF(S74="","",S74)</f>
        <v/>
      </c>
      <c r="V71" s="406" t="str">
        <f>+IF(T74="","",T74)</f>
        <v/>
      </c>
      <c r="X71" s="299"/>
      <c r="Y71" s="300"/>
      <c r="Z71" s="300"/>
    </row>
    <row r="72" spans="1:26" ht="29.45" customHeight="1" x14ac:dyDescent="0.25">
      <c r="A72" s="410"/>
      <c r="B72" s="413"/>
      <c r="C72" s="416"/>
      <c r="D72" s="419"/>
      <c r="E72" s="66">
        <v>2</v>
      </c>
      <c r="F72" s="219"/>
      <c r="G72" s="219"/>
      <c r="H72" s="219"/>
      <c r="I72" s="291" t="str">
        <f t="shared" si="16"/>
        <v xml:space="preserve">  </v>
      </c>
      <c r="J72" s="1"/>
      <c r="K72" s="62" t="str">
        <f>+IF(J72='11 FORMULAS'!$E$4,'11 FORMULAS'!$F$4,IF(J72='11 FORMULAS'!$E$5,'11 FORMULAS'!$F$5,IF(J72='11 FORMULAS'!$E$6,'11 FORMULAS'!$F$6,"")))</f>
        <v/>
      </c>
      <c r="L72" s="62" t="str">
        <f>+IF(OR(J72='11 FORMULAS'!$O$4,J72='11 FORMULAS'!$O$5),'11 FORMULAS'!$P$5,IF(J72='11 FORMULAS'!$O$6,'11 FORMULAS'!$P$6,""))</f>
        <v/>
      </c>
      <c r="M72" s="1"/>
      <c r="N72" s="62" t="str">
        <f>+IF(M72='11 FORMULAS'!$H$4,'11 FORMULAS'!$I$4,IF(M72='11 FORMULAS'!$H$5,'11 FORMULAS'!$I$5,""))</f>
        <v/>
      </c>
      <c r="O72" s="4"/>
      <c r="P72" s="4"/>
      <c r="Q72" s="4"/>
      <c r="R72" s="303" t="str">
        <f t="shared" ref="R72" si="31">+IFERROR(K72+N72,"")</f>
        <v/>
      </c>
      <c r="S72" s="303" t="str">
        <f>IF(L72='11 FORMULAS'!$P$5,S71-(S71*R72),S71)</f>
        <v/>
      </c>
      <c r="T72" s="303" t="str">
        <f>IF(L72='11 FORMULAS'!$P$6,T71-(T71*R72),T71)</f>
        <v/>
      </c>
      <c r="U72" s="404"/>
      <c r="V72" s="407"/>
      <c r="X72" s="299"/>
      <c r="Y72" s="300"/>
      <c r="Z72" s="300"/>
    </row>
    <row r="73" spans="1:26" ht="29.45" customHeight="1" x14ac:dyDescent="0.25">
      <c r="A73" s="410"/>
      <c r="B73" s="413"/>
      <c r="C73" s="416"/>
      <c r="D73" s="419"/>
      <c r="E73" s="66">
        <v>3</v>
      </c>
      <c r="F73" s="219"/>
      <c r="G73" s="219"/>
      <c r="H73" s="219"/>
      <c r="I73" s="291" t="str">
        <f t="shared" si="16"/>
        <v xml:space="preserve">  </v>
      </c>
      <c r="J73" s="1"/>
      <c r="K73" s="62" t="str">
        <f>+IF(J73='11 FORMULAS'!$E$4,'11 FORMULAS'!$F$4,IF(J73='11 FORMULAS'!$E$5,'11 FORMULAS'!$F$5,IF(J73='11 FORMULAS'!$E$6,'11 FORMULAS'!$F$6,"")))</f>
        <v/>
      </c>
      <c r="L73" s="62" t="str">
        <f>+IF(OR(J73='11 FORMULAS'!$O$4,J73='11 FORMULAS'!$O$5),'11 FORMULAS'!$P$5,IF(J73='11 FORMULAS'!$O$6,'11 FORMULAS'!$P$6,""))</f>
        <v/>
      </c>
      <c r="M73" s="1"/>
      <c r="N73" s="62" t="str">
        <f>+IF(M73='11 FORMULAS'!$H$4,'11 FORMULAS'!$I$4,IF(M73='11 FORMULAS'!$H$5,'11 FORMULAS'!$I$5,""))</f>
        <v/>
      </c>
      <c r="O73" s="4"/>
      <c r="P73" s="4"/>
      <c r="Q73" s="4"/>
      <c r="R73" s="303" t="str">
        <f>+IFERROR(K73+N73,"")</f>
        <v/>
      </c>
      <c r="S73" s="303" t="str">
        <f>IF(L73='11 FORMULAS'!$P$5,S72-(S72*R73),S72)</f>
        <v/>
      </c>
      <c r="T73" s="303" t="str">
        <f>IF(L73='11 FORMULAS'!$P$6,T72-(T72*R73),T72)</f>
        <v/>
      </c>
      <c r="U73" s="404"/>
      <c r="V73" s="407"/>
      <c r="X73" s="299"/>
      <c r="Y73" s="300"/>
      <c r="Z73" s="300"/>
    </row>
    <row r="74" spans="1:26" ht="29.45" customHeight="1" thickBot="1" x14ac:dyDescent="0.3">
      <c r="A74" s="411"/>
      <c r="B74" s="414"/>
      <c r="C74" s="417"/>
      <c r="D74" s="420"/>
      <c r="E74" s="67">
        <v>4</v>
      </c>
      <c r="F74" s="220"/>
      <c r="G74" s="220"/>
      <c r="H74" s="220"/>
      <c r="I74" s="292" t="str">
        <f t="shared" si="16"/>
        <v xml:space="preserve">  </v>
      </c>
      <c r="J74" s="7"/>
      <c r="K74" s="63" t="str">
        <f>+IF(J74='11 FORMULAS'!$E$4,'11 FORMULAS'!$F$4,IF(J74='11 FORMULAS'!$E$5,'11 FORMULAS'!$F$5,IF(J74='11 FORMULAS'!$E$6,'11 FORMULAS'!$F$6,"")))</f>
        <v/>
      </c>
      <c r="L74" s="63" t="str">
        <f>+IF(OR(J74='11 FORMULAS'!$O$4,J74='11 FORMULAS'!$O$5),'11 FORMULAS'!$P$5,IF(J74='11 FORMULAS'!$O$6,'11 FORMULAS'!$P$6,""))</f>
        <v/>
      </c>
      <c r="M74" s="7"/>
      <c r="N74" s="63" t="str">
        <f>+IF(M74='11 FORMULAS'!$H$4,'11 FORMULAS'!$I$4,IF(M74='11 FORMULAS'!$H$5,'11 FORMULAS'!$I$5,""))</f>
        <v/>
      </c>
      <c r="O74" s="8"/>
      <c r="P74" s="8"/>
      <c r="Q74" s="8"/>
      <c r="R74" s="304" t="str">
        <f t="shared" ref="R74" si="32">+IFERROR(K74+N74,"")</f>
        <v/>
      </c>
      <c r="S74" s="304" t="str">
        <f>IF(L74='11 FORMULAS'!$P$5,S73-(S73*R74),S73)</f>
        <v/>
      </c>
      <c r="T74" s="304" t="str">
        <f>IF(L74='11 FORMULAS'!$P$6,T73-(T73*R74),T73)</f>
        <v/>
      </c>
      <c r="U74" s="405"/>
      <c r="V74" s="408"/>
    </row>
    <row r="75" spans="1:26" ht="29.45" customHeight="1" x14ac:dyDescent="0.25">
      <c r="A75" s="409" t="str">
        <f>'2 CONTEXTO E IDENTIFICACIÓN'!A27</f>
        <v>R17</v>
      </c>
      <c r="B75" s="412" t="str">
        <f>+'2 CONTEXTO E IDENTIFICACIÓN'!F27</f>
        <v xml:space="preserve">  </v>
      </c>
      <c r="C75" s="415" t="str">
        <f>+'3 PROBABIL E IMPACTO INHERENTE'!E25</f>
        <v/>
      </c>
      <c r="D75" s="418" t="str">
        <f>+'3 PROBABIL E IMPACTO INHERENTE'!M25</f>
        <v/>
      </c>
      <c r="E75" s="65">
        <v>1</v>
      </c>
      <c r="F75" s="68"/>
      <c r="G75" s="68"/>
      <c r="H75" s="68"/>
      <c r="I75" s="290" t="str">
        <f t="shared" ref="I75:I90" si="33">+CONCATENATE(F75," ",G75," ",H75)</f>
        <v xml:space="preserve">  </v>
      </c>
      <c r="J75" s="5"/>
      <c r="K75" s="61" t="str">
        <f>+IF(J75='11 FORMULAS'!$E$4,'11 FORMULAS'!$F$4,IF(J75='11 FORMULAS'!$E$5,'11 FORMULAS'!$F$5,IF(J75='11 FORMULAS'!$E$6,'11 FORMULAS'!$F$6,"")))</f>
        <v/>
      </c>
      <c r="L75" s="61" t="str">
        <f>+IF(OR(J75='11 FORMULAS'!$O$4,J75='11 FORMULAS'!$O$5),'11 FORMULAS'!$P$5,IF(J75='11 FORMULAS'!$O$6,'11 FORMULAS'!$P$6,""))</f>
        <v/>
      </c>
      <c r="M75" s="5"/>
      <c r="N75" s="61" t="str">
        <f>+IF(M75='11 FORMULAS'!$H$4,'11 FORMULAS'!$I$4,IF(M75='11 FORMULAS'!$H$5,'11 FORMULAS'!$I$5,""))</f>
        <v/>
      </c>
      <c r="O75" s="6"/>
      <c r="P75" s="6"/>
      <c r="Q75" s="6"/>
      <c r="R75" s="302" t="str">
        <f>+IFERROR(K75+N75,"")</f>
        <v/>
      </c>
      <c r="S75" s="302" t="str">
        <f>IF(L75='11 FORMULAS'!$P$5,C75-(C75*R75),C75)</f>
        <v/>
      </c>
      <c r="T75" s="302" t="str">
        <f>IF(L75='11 FORMULAS'!$P$6,D75-(D75*R75),D75)</f>
        <v/>
      </c>
      <c r="U75" s="403" t="str">
        <f>+IF(S78="","",S78)</f>
        <v/>
      </c>
      <c r="V75" s="406" t="str">
        <f>+IF(T78="","",T78)</f>
        <v/>
      </c>
      <c r="X75" s="299"/>
      <c r="Y75" s="300"/>
      <c r="Z75" s="300"/>
    </row>
    <row r="76" spans="1:26" ht="29.45" customHeight="1" x14ac:dyDescent="0.25">
      <c r="A76" s="410"/>
      <c r="B76" s="413"/>
      <c r="C76" s="416"/>
      <c r="D76" s="419"/>
      <c r="E76" s="66">
        <v>2</v>
      </c>
      <c r="F76" s="219"/>
      <c r="G76" s="219"/>
      <c r="H76" s="219"/>
      <c r="I76" s="291" t="str">
        <f t="shared" si="33"/>
        <v xml:space="preserve">  </v>
      </c>
      <c r="J76" s="1"/>
      <c r="K76" s="62" t="str">
        <f>+IF(J76='11 FORMULAS'!$E$4,'11 FORMULAS'!$F$4,IF(J76='11 FORMULAS'!$E$5,'11 FORMULAS'!$F$5,IF(J76='11 FORMULAS'!$E$6,'11 FORMULAS'!$F$6,"")))</f>
        <v/>
      </c>
      <c r="L76" s="62" t="str">
        <f>+IF(OR(J76='11 FORMULAS'!$O$4,J76='11 FORMULAS'!$O$5),'11 FORMULAS'!$P$5,IF(J76='11 FORMULAS'!$O$6,'11 FORMULAS'!$P$6,""))</f>
        <v/>
      </c>
      <c r="M76" s="1"/>
      <c r="N76" s="62" t="str">
        <f>+IF(M76='11 FORMULAS'!$H$4,'11 FORMULAS'!$I$4,IF(M76='11 FORMULAS'!$H$5,'11 FORMULAS'!$I$5,""))</f>
        <v/>
      </c>
      <c r="O76" s="4"/>
      <c r="P76" s="4"/>
      <c r="Q76" s="4"/>
      <c r="R76" s="303" t="str">
        <f t="shared" ref="R76" si="34">+IFERROR(K76+N76,"")</f>
        <v/>
      </c>
      <c r="S76" s="303" t="str">
        <f>IF(L76='11 FORMULAS'!$P$5,S75-(S75*R76),S75)</f>
        <v/>
      </c>
      <c r="T76" s="303" t="str">
        <f>IF(L76='11 FORMULAS'!$P$6,T75-(T75*R76),T75)</f>
        <v/>
      </c>
      <c r="U76" s="404"/>
      <c r="V76" s="407"/>
      <c r="X76" s="299"/>
      <c r="Y76" s="300"/>
      <c r="Z76" s="300"/>
    </row>
    <row r="77" spans="1:26" ht="29.45" customHeight="1" x14ac:dyDescent="0.25">
      <c r="A77" s="410"/>
      <c r="B77" s="413"/>
      <c r="C77" s="416"/>
      <c r="D77" s="419"/>
      <c r="E77" s="66">
        <v>3</v>
      </c>
      <c r="F77" s="219"/>
      <c r="G77" s="219"/>
      <c r="H77" s="219"/>
      <c r="I77" s="291" t="str">
        <f t="shared" si="33"/>
        <v xml:space="preserve">  </v>
      </c>
      <c r="J77" s="1"/>
      <c r="K77" s="62" t="str">
        <f>+IF(J77='11 FORMULAS'!$E$4,'11 FORMULAS'!$F$4,IF(J77='11 FORMULAS'!$E$5,'11 FORMULAS'!$F$5,IF(J77='11 FORMULAS'!$E$6,'11 FORMULAS'!$F$6,"")))</f>
        <v/>
      </c>
      <c r="L77" s="62" t="str">
        <f>+IF(OR(J77='11 FORMULAS'!$O$4,J77='11 FORMULAS'!$O$5),'11 FORMULAS'!$P$5,IF(J77='11 FORMULAS'!$O$6,'11 FORMULAS'!$P$6,""))</f>
        <v/>
      </c>
      <c r="M77" s="1"/>
      <c r="N77" s="62" t="str">
        <f>+IF(M77='11 FORMULAS'!$H$4,'11 FORMULAS'!$I$4,IF(M77='11 FORMULAS'!$H$5,'11 FORMULAS'!$I$5,""))</f>
        <v/>
      </c>
      <c r="O77" s="4"/>
      <c r="P77" s="4"/>
      <c r="Q77" s="4"/>
      <c r="R77" s="303" t="str">
        <f>+IFERROR(K77+N77,"")</f>
        <v/>
      </c>
      <c r="S77" s="303" t="str">
        <f>IF(L77='11 FORMULAS'!$P$5,S76-(S76*R77),S76)</f>
        <v/>
      </c>
      <c r="T77" s="303" t="str">
        <f>IF(L77='11 FORMULAS'!$P$6,T76-(T76*R77),T76)</f>
        <v/>
      </c>
      <c r="U77" s="404"/>
      <c r="V77" s="407"/>
      <c r="X77" s="299"/>
      <c r="Y77" s="300"/>
      <c r="Z77" s="300"/>
    </row>
    <row r="78" spans="1:26" ht="29.45" customHeight="1" thickBot="1" x14ac:dyDescent="0.3">
      <c r="A78" s="411"/>
      <c r="B78" s="414"/>
      <c r="C78" s="417"/>
      <c r="D78" s="420"/>
      <c r="E78" s="67">
        <v>4</v>
      </c>
      <c r="F78" s="220"/>
      <c r="G78" s="220"/>
      <c r="H78" s="220"/>
      <c r="I78" s="292" t="str">
        <f t="shared" si="33"/>
        <v xml:space="preserve">  </v>
      </c>
      <c r="J78" s="7"/>
      <c r="K78" s="63" t="str">
        <f>+IF(J78='11 FORMULAS'!$E$4,'11 FORMULAS'!$F$4,IF(J78='11 FORMULAS'!$E$5,'11 FORMULAS'!$F$5,IF(J78='11 FORMULAS'!$E$6,'11 FORMULAS'!$F$6,"")))</f>
        <v/>
      </c>
      <c r="L78" s="63" t="str">
        <f>+IF(OR(J78='11 FORMULAS'!$O$4,J78='11 FORMULAS'!$O$5),'11 FORMULAS'!$P$5,IF(J78='11 FORMULAS'!$O$6,'11 FORMULAS'!$P$6,""))</f>
        <v/>
      </c>
      <c r="M78" s="7"/>
      <c r="N78" s="63" t="str">
        <f>+IF(M78='11 FORMULAS'!$H$4,'11 FORMULAS'!$I$4,IF(M78='11 FORMULAS'!$H$5,'11 FORMULAS'!$I$5,""))</f>
        <v/>
      </c>
      <c r="O78" s="8"/>
      <c r="P78" s="8"/>
      <c r="Q78" s="8"/>
      <c r="R78" s="304" t="str">
        <f t="shared" ref="R78" si="35">+IFERROR(K78+N78,"")</f>
        <v/>
      </c>
      <c r="S78" s="304" t="str">
        <f>IF(L78='11 FORMULAS'!$P$5,S77-(S77*R78),S77)</f>
        <v/>
      </c>
      <c r="T78" s="304" t="str">
        <f>IF(L78='11 FORMULAS'!$P$6,T77-(T77*R78),T77)</f>
        <v/>
      </c>
      <c r="U78" s="405"/>
      <c r="V78" s="408"/>
    </row>
    <row r="79" spans="1:26" ht="29.45" customHeight="1" x14ac:dyDescent="0.25">
      <c r="A79" s="409" t="str">
        <f>'2 CONTEXTO E IDENTIFICACIÓN'!A28</f>
        <v>R18</v>
      </c>
      <c r="B79" s="412" t="str">
        <f>+'2 CONTEXTO E IDENTIFICACIÓN'!F28</f>
        <v xml:space="preserve">  </v>
      </c>
      <c r="C79" s="415" t="str">
        <f>+'3 PROBABIL E IMPACTO INHERENTE'!E26</f>
        <v/>
      </c>
      <c r="D79" s="418" t="str">
        <f>+'3 PROBABIL E IMPACTO INHERENTE'!M26</f>
        <v/>
      </c>
      <c r="E79" s="65">
        <v>1</v>
      </c>
      <c r="F79" s="68"/>
      <c r="G79" s="68"/>
      <c r="H79" s="68"/>
      <c r="I79" s="290" t="str">
        <f t="shared" si="33"/>
        <v xml:space="preserve">  </v>
      </c>
      <c r="J79" s="5"/>
      <c r="K79" s="61" t="str">
        <f>+IF(J79='11 FORMULAS'!$E$4,'11 FORMULAS'!$F$4,IF(J79='11 FORMULAS'!$E$5,'11 FORMULAS'!$F$5,IF(J79='11 FORMULAS'!$E$6,'11 FORMULAS'!$F$6,"")))</f>
        <v/>
      </c>
      <c r="L79" s="61" t="str">
        <f>+IF(OR(J79='11 FORMULAS'!$O$4,J79='11 FORMULAS'!$O$5),'11 FORMULAS'!$P$5,IF(J79='11 FORMULAS'!$O$6,'11 FORMULAS'!$P$6,""))</f>
        <v/>
      </c>
      <c r="M79" s="5"/>
      <c r="N79" s="61" t="str">
        <f>+IF(M79='11 FORMULAS'!$H$4,'11 FORMULAS'!$I$4,IF(M79='11 FORMULAS'!$H$5,'11 FORMULAS'!$I$5,""))</f>
        <v/>
      </c>
      <c r="O79" s="6"/>
      <c r="P79" s="6"/>
      <c r="Q79" s="6"/>
      <c r="R79" s="302" t="str">
        <f>+IFERROR(K79+N79,"")</f>
        <v/>
      </c>
      <c r="S79" s="302" t="str">
        <f>IF(L79='11 FORMULAS'!$P$5,C79-(C79*R79),C79)</f>
        <v/>
      </c>
      <c r="T79" s="302" t="str">
        <f>IF(L79='11 FORMULAS'!$P$6,D79-(D79*R79),D79)</f>
        <v/>
      </c>
      <c r="U79" s="403" t="str">
        <f>+IF(S82="","",S82)</f>
        <v/>
      </c>
      <c r="V79" s="406" t="str">
        <f>+IF(T82="","",T82)</f>
        <v/>
      </c>
      <c r="X79" s="299"/>
      <c r="Y79" s="300"/>
      <c r="Z79" s="300"/>
    </row>
    <row r="80" spans="1:26" ht="29.45" customHeight="1" x14ac:dyDescent="0.25">
      <c r="A80" s="410"/>
      <c r="B80" s="413"/>
      <c r="C80" s="416"/>
      <c r="D80" s="419"/>
      <c r="E80" s="66">
        <v>2</v>
      </c>
      <c r="F80" s="219"/>
      <c r="G80" s="219"/>
      <c r="H80" s="219"/>
      <c r="I80" s="291" t="str">
        <f t="shared" si="33"/>
        <v xml:space="preserve">  </v>
      </c>
      <c r="J80" s="1"/>
      <c r="K80" s="62" t="str">
        <f>+IF(J80='11 FORMULAS'!$E$4,'11 FORMULAS'!$F$4,IF(J80='11 FORMULAS'!$E$5,'11 FORMULAS'!$F$5,IF(J80='11 FORMULAS'!$E$6,'11 FORMULAS'!$F$6,"")))</f>
        <v/>
      </c>
      <c r="L80" s="62" t="str">
        <f>+IF(OR(J80='11 FORMULAS'!$O$4,J80='11 FORMULAS'!$O$5),'11 FORMULAS'!$P$5,IF(J80='11 FORMULAS'!$O$6,'11 FORMULAS'!$P$6,""))</f>
        <v/>
      </c>
      <c r="M80" s="1"/>
      <c r="N80" s="62" t="str">
        <f>+IF(M80='11 FORMULAS'!$H$4,'11 FORMULAS'!$I$4,IF(M80='11 FORMULAS'!$H$5,'11 FORMULAS'!$I$5,""))</f>
        <v/>
      </c>
      <c r="O80" s="4"/>
      <c r="P80" s="4"/>
      <c r="Q80" s="4"/>
      <c r="R80" s="303" t="str">
        <f t="shared" ref="R80" si="36">+IFERROR(K80+N80,"")</f>
        <v/>
      </c>
      <c r="S80" s="303" t="str">
        <f>IF(L80='11 FORMULAS'!$P$5,S79-(S79*R80),S79)</f>
        <v/>
      </c>
      <c r="T80" s="303" t="str">
        <f>IF(L80='11 FORMULAS'!$P$6,T79-(T79*R80),T79)</f>
        <v/>
      </c>
      <c r="U80" s="404"/>
      <c r="V80" s="407"/>
      <c r="X80" s="299"/>
      <c r="Y80" s="300"/>
      <c r="Z80" s="300"/>
    </row>
    <row r="81" spans="1:26" ht="29.45" customHeight="1" x14ac:dyDescent="0.25">
      <c r="A81" s="410"/>
      <c r="B81" s="413"/>
      <c r="C81" s="416"/>
      <c r="D81" s="419"/>
      <c r="E81" s="66">
        <v>3</v>
      </c>
      <c r="F81" s="219"/>
      <c r="G81" s="219"/>
      <c r="H81" s="219"/>
      <c r="I81" s="291" t="str">
        <f t="shared" si="33"/>
        <v xml:space="preserve">  </v>
      </c>
      <c r="J81" s="1"/>
      <c r="K81" s="62" t="str">
        <f>+IF(J81='11 FORMULAS'!$E$4,'11 FORMULAS'!$F$4,IF(J81='11 FORMULAS'!$E$5,'11 FORMULAS'!$F$5,IF(J81='11 FORMULAS'!$E$6,'11 FORMULAS'!$F$6,"")))</f>
        <v/>
      </c>
      <c r="L81" s="62" t="str">
        <f>+IF(OR(J81='11 FORMULAS'!$O$4,J81='11 FORMULAS'!$O$5),'11 FORMULAS'!$P$5,IF(J81='11 FORMULAS'!$O$6,'11 FORMULAS'!$P$6,""))</f>
        <v/>
      </c>
      <c r="M81" s="1"/>
      <c r="N81" s="62" t="str">
        <f>+IF(M81='11 FORMULAS'!$H$4,'11 FORMULAS'!$I$4,IF(M81='11 FORMULAS'!$H$5,'11 FORMULAS'!$I$5,""))</f>
        <v/>
      </c>
      <c r="O81" s="4"/>
      <c r="P81" s="4"/>
      <c r="Q81" s="4"/>
      <c r="R81" s="303" t="str">
        <f>+IFERROR(K81+N81,"")</f>
        <v/>
      </c>
      <c r="S81" s="303" t="str">
        <f>IF(L81='11 FORMULAS'!$P$5,S80-(S80*R81),S80)</f>
        <v/>
      </c>
      <c r="T81" s="303" t="str">
        <f>IF(L81='11 FORMULAS'!$P$6,T80-(T80*R81),T80)</f>
        <v/>
      </c>
      <c r="U81" s="404"/>
      <c r="V81" s="407"/>
      <c r="X81" s="299"/>
      <c r="Y81" s="300"/>
      <c r="Z81" s="300"/>
    </row>
    <row r="82" spans="1:26" ht="29.45" customHeight="1" thickBot="1" x14ac:dyDescent="0.3">
      <c r="A82" s="411"/>
      <c r="B82" s="414"/>
      <c r="C82" s="417"/>
      <c r="D82" s="420"/>
      <c r="E82" s="67">
        <v>4</v>
      </c>
      <c r="F82" s="220"/>
      <c r="G82" s="220"/>
      <c r="H82" s="220"/>
      <c r="I82" s="292" t="str">
        <f t="shared" si="33"/>
        <v xml:space="preserve">  </v>
      </c>
      <c r="J82" s="7"/>
      <c r="K82" s="63" t="str">
        <f>+IF(J82='11 FORMULAS'!$E$4,'11 FORMULAS'!$F$4,IF(J82='11 FORMULAS'!$E$5,'11 FORMULAS'!$F$5,IF(J82='11 FORMULAS'!$E$6,'11 FORMULAS'!$F$6,"")))</f>
        <v/>
      </c>
      <c r="L82" s="63" t="str">
        <f>+IF(OR(J82='11 FORMULAS'!$O$4,J82='11 FORMULAS'!$O$5),'11 FORMULAS'!$P$5,IF(J82='11 FORMULAS'!$O$6,'11 FORMULAS'!$P$6,""))</f>
        <v/>
      </c>
      <c r="M82" s="7"/>
      <c r="N82" s="63" t="str">
        <f>+IF(M82='11 FORMULAS'!$H$4,'11 FORMULAS'!$I$4,IF(M82='11 FORMULAS'!$H$5,'11 FORMULAS'!$I$5,""))</f>
        <v/>
      </c>
      <c r="O82" s="8"/>
      <c r="P82" s="8"/>
      <c r="Q82" s="8"/>
      <c r="R82" s="304" t="str">
        <f t="shared" ref="R82" si="37">+IFERROR(K82+N82,"")</f>
        <v/>
      </c>
      <c r="S82" s="304" t="str">
        <f>IF(L82='11 FORMULAS'!$P$5,S81-(S81*R82),S81)</f>
        <v/>
      </c>
      <c r="T82" s="304" t="str">
        <f>IF(L82='11 FORMULAS'!$P$6,T81-(T81*R82),T81)</f>
        <v/>
      </c>
      <c r="U82" s="405"/>
      <c r="V82" s="408"/>
    </row>
    <row r="83" spans="1:26" ht="29.45" customHeight="1" x14ac:dyDescent="0.25">
      <c r="A83" s="409" t="str">
        <f>'2 CONTEXTO E IDENTIFICACIÓN'!A29</f>
        <v>R19</v>
      </c>
      <c r="B83" s="412" t="str">
        <f>+'2 CONTEXTO E IDENTIFICACIÓN'!F29</f>
        <v xml:space="preserve">  </v>
      </c>
      <c r="C83" s="415" t="str">
        <f>+'3 PROBABIL E IMPACTO INHERENTE'!E27</f>
        <v/>
      </c>
      <c r="D83" s="418" t="str">
        <f>+'3 PROBABIL E IMPACTO INHERENTE'!M27</f>
        <v/>
      </c>
      <c r="E83" s="65">
        <v>1</v>
      </c>
      <c r="F83" s="68"/>
      <c r="G83" s="68"/>
      <c r="H83" s="68"/>
      <c r="I83" s="290" t="str">
        <f t="shared" si="33"/>
        <v xml:space="preserve">  </v>
      </c>
      <c r="J83" s="5"/>
      <c r="K83" s="61" t="str">
        <f>+IF(J83='11 FORMULAS'!$E$4,'11 FORMULAS'!$F$4,IF(J83='11 FORMULAS'!$E$5,'11 FORMULAS'!$F$5,IF(J83='11 FORMULAS'!$E$6,'11 FORMULAS'!$F$6,"")))</f>
        <v/>
      </c>
      <c r="L83" s="61" t="str">
        <f>+IF(OR(J83='11 FORMULAS'!$O$4,J83='11 FORMULAS'!$O$5),'11 FORMULAS'!$P$5,IF(J83='11 FORMULAS'!$O$6,'11 FORMULAS'!$P$6,""))</f>
        <v/>
      </c>
      <c r="M83" s="5"/>
      <c r="N83" s="61" t="str">
        <f>+IF(M83='11 FORMULAS'!$H$4,'11 FORMULAS'!$I$4,IF(M83='11 FORMULAS'!$H$5,'11 FORMULAS'!$I$5,""))</f>
        <v/>
      </c>
      <c r="O83" s="6"/>
      <c r="P83" s="6"/>
      <c r="Q83" s="6"/>
      <c r="R83" s="302" t="str">
        <f>+IFERROR(K83+N83,"")</f>
        <v/>
      </c>
      <c r="S83" s="302" t="str">
        <f>IF(L83='11 FORMULAS'!$P$5,C83-(C83*R83),C83)</f>
        <v/>
      </c>
      <c r="T83" s="302" t="str">
        <f>IF(L83='11 FORMULAS'!$P$6,D83-(D83*R83),D83)</f>
        <v/>
      </c>
      <c r="U83" s="403" t="str">
        <f>+IF(S86="","",S86)</f>
        <v/>
      </c>
      <c r="V83" s="406" t="str">
        <f>+IF(T86="","",T86)</f>
        <v/>
      </c>
      <c r="X83" s="299"/>
      <c r="Y83" s="300"/>
      <c r="Z83" s="300"/>
    </row>
    <row r="84" spans="1:26" ht="29.45" customHeight="1" x14ac:dyDescent="0.25">
      <c r="A84" s="410"/>
      <c r="B84" s="413"/>
      <c r="C84" s="416"/>
      <c r="D84" s="419"/>
      <c r="E84" s="66">
        <v>2</v>
      </c>
      <c r="F84" s="219"/>
      <c r="G84" s="219"/>
      <c r="H84" s="219"/>
      <c r="I84" s="291" t="str">
        <f t="shared" si="33"/>
        <v xml:space="preserve">  </v>
      </c>
      <c r="J84" s="1"/>
      <c r="K84" s="62" t="str">
        <f>+IF(J84='11 FORMULAS'!$E$4,'11 FORMULAS'!$F$4,IF(J84='11 FORMULAS'!$E$5,'11 FORMULAS'!$F$5,IF(J84='11 FORMULAS'!$E$6,'11 FORMULAS'!$F$6,"")))</f>
        <v/>
      </c>
      <c r="L84" s="62" t="str">
        <f>+IF(OR(J84='11 FORMULAS'!$O$4,J84='11 FORMULAS'!$O$5),'11 FORMULAS'!$P$5,IF(J84='11 FORMULAS'!$O$6,'11 FORMULAS'!$P$6,""))</f>
        <v/>
      </c>
      <c r="M84" s="1"/>
      <c r="N84" s="62" t="str">
        <f>+IF(M84='11 FORMULAS'!$H$4,'11 FORMULAS'!$I$4,IF(M84='11 FORMULAS'!$H$5,'11 FORMULAS'!$I$5,""))</f>
        <v/>
      </c>
      <c r="O84" s="4"/>
      <c r="P84" s="4"/>
      <c r="Q84" s="4"/>
      <c r="R84" s="303" t="str">
        <f t="shared" ref="R84" si="38">+IFERROR(K84+N84,"")</f>
        <v/>
      </c>
      <c r="S84" s="303" t="str">
        <f>IF(L84='11 FORMULAS'!$P$5,S83-(S83*R84),S83)</f>
        <v/>
      </c>
      <c r="T84" s="303" t="str">
        <f>IF(L84='11 FORMULAS'!$P$6,T83-(T83*R84),T83)</f>
        <v/>
      </c>
      <c r="U84" s="404"/>
      <c r="V84" s="407"/>
      <c r="X84" s="299"/>
      <c r="Y84" s="300"/>
      <c r="Z84" s="300"/>
    </row>
    <row r="85" spans="1:26" ht="29.45" customHeight="1" x14ac:dyDescent="0.25">
      <c r="A85" s="410"/>
      <c r="B85" s="413"/>
      <c r="C85" s="416"/>
      <c r="D85" s="419"/>
      <c r="E85" s="66">
        <v>3</v>
      </c>
      <c r="F85" s="219"/>
      <c r="G85" s="219"/>
      <c r="H85" s="219"/>
      <c r="I85" s="291" t="str">
        <f t="shared" si="33"/>
        <v xml:space="preserve">  </v>
      </c>
      <c r="J85" s="1"/>
      <c r="K85" s="62" t="str">
        <f>+IF(J85='11 FORMULAS'!$E$4,'11 FORMULAS'!$F$4,IF(J85='11 FORMULAS'!$E$5,'11 FORMULAS'!$F$5,IF(J85='11 FORMULAS'!$E$6,'11 FORMULAS'!$F$6,"")))</f>
        <v/>
      </c>
      <c r="L85" s="62" t="str">
        <f>+IF(OR(J85='11 FORMULAS'!$O$4,J85='11 FORMULAS'!$O$5),'11 FORMULAS'!$P$5,IF(J85='11 FORMULAS'!$O$6,'11 FORMULAS'!$P$6,""))</f>
        <v/>
      </c>
      <c r="M85" s="1"/>
      <c r="N85" s="62" t="str">
        <f>+IF(M85='11 FORMULAS'!$H$4,'11 FORMULAS'!$I$4,IF(M85='11 FORMULAS'!$H$5,'11 FORMULAS'!$I$5,""))</f>
        <v/>
      </c>
      <c r="O85" s="4"/>
      <c r="P85" s="4"/>
      <c r="Q85" s="4"/>
      <c r="R85" s="303" t="str">
        <f>+IFERROR(K85+N85,"")</f>
        <v/>
      </c>
      <c r="S85" s="303" t="str">
        <f>IF(L85='11 FORMULAS'!$P$5,S84-(S84*R85),S84)</f>
        <v/>
      </c>
      <c r="T85" s="303" t="str">
        <f>IF(L85='11 FORMULAS'!$P$6,T84-(T84*R85),T84)</f>
        <v/>
      </c>
      <c r="U85" s="404"/>
      <c r="V85" s="407"/>
      <c r="X85" s="299"/>
      <c r="Y85" s="300"/>
      <c r="Z85" s="300"/>
    </row>
    <row r="86" spans="1:26" ht="29.45" customHeight="1" thickBot="1" x14ac:dyDescent="0.3">
      <c r="A86" s="411"/>
      <c r="B86" s="414"/>
      <c r="C86" s="417"/>
      <c r="D86" s="420"/>
      <c r="E86" s="67">
        <v>4</v>
      </c>
      <c r="F86" s="220"/>
      <c r="G86" s="220"/>
      <c r="H86" s="220"/>
      <c r="I86" s="292" t="str">
        <f t="shared" si="33"/>
        <v xml:space="preserve">  </v>
      </c>
      <c r="J86" s="7"/>
      <c r="K86" s="63" t="str">
        <f>+IF(J86='11 FORMULAS'!$E$4,'11 FORMULAS'!$F$4,IF(J86='11 FORMULAS'!$E$5,'11 FORMULAS'!$F$5,IF(J86='11 FORMULAS'!$E$6,'11 FORMULAS'!$F$6,"")))</f>
        <v/>
      </c>
      <c r="L86" s="63" t="str">
        <f>+IF(OR(J86='11 FORMULAS'!$O$4,J86='11 FORMULAS'!$O$5),'11 FORMULAS'!$P$5,IF(J86='11 FORMULAS'!$O$6,'11 FORMULAS'!$P$6,""))</f>
        <v/>
      </c>
      <c r="M86" s="7"/>
      <c r="N86" s="63" t="str">
        <f>+IF(M86='11 FORMULAS'!$H$4,'11 FORMULAS'!$I$4,IF(M86='11 FORMULAS'!$H$5,'11 FORMULAS'!$I$5,""))</f>
        <v/>
      </c>
      <c r="O86" s="8"/>
      <c r="P86" s="8"/>
      <c r="Q86" s="8"/>
      <c r="R86" s="304" t="str">
        <f t="shared" ref="R86" si="39">+IFERROR(K86+N86,"")</f>
        <v/>
      </c>
      <c r="S86" s="304" t="str">
        <f>IF(L86='11 FORMULAS'!$P$5,S85-(S85*R86),S85)</f>
        <v/>
      </c>
      <c r="T86" s="304" t="str">
        <f>IF(L86='11 FORMULAS'!$P$6,T85-(T85*R86),T85)</f>
        <v/>
      </c>
      <c r="U86" s="405"/>
      <c r="V86" s="408"/>
    </row>
    <row r="87" spans="1:26" ht="29.45" customHeight="1" x14ac:dyDescent="0.25">
      <c r="A87" s="409" t="str">
        <f>'2 CONTEXTO E IDENTIFICACIÓN'!A30</f>
        <v>R20</v>
      </c>
      <c r="B87" s="412" t="str">
        <f>+'2 CONTEXTO E IDENTIFICACIÓN'!F30</f>
        <v xml:space="preserve">  </v>
      </c>
      <c r="C87" s="415" t="str">
        <f>+'3 PROBABIL E IMPACTO INHERENTE'!E28</f>
        <v/>
      </c>
      <c r="D87" s="418" t="str">
        <f>+'3 PROBABIL E IMPACTO INHERENTE'!M28</f>
        <v/>
      </c>
      <c r="E87" s="65">
        <v>1</v>
      </c>
      <c r="F87" s="68"/>
      <c r="G87" s="68"/>
      <c r="H87" s="68"/>
      <c r="I87" s="290" t="str">
        <f t="shared" si="33"/>
        <v xml:space="preserve">  </v>
      </c>
      <c r="J87" s="5"/>
      <c r="K87" s="61" t="str">
        <f>+IF(J87='11 FORMULAS'!$E$4,'11 FORMULAS'!$F$4,IF(J87='11 FORMULAS'!$E$5,'11 FORMULAS'!$F$5,IF(J87='11 FORMULAS'!$E$6,'11 FORMULAS'!$F$6,"")))</f>
        <v/>
      </c>
      <c r="L87" s="61" t="str">
        <f>+IF(OR(J87='11 FORMULAS'!$O$4,J87='11 FORMULAS'!$O$5),'11 FORMULAS'!$P$5,IF(J87='11 FORMULAS'!$O$6,'11 FORMULAS'!$P$6,""))</f>
        <v/>
      </c>
      <c r="M87" s="5"/>
      <c r="N87" s="61" t="str">
        <f>+IF(M87='11 FORMULAS'!$H$4,'11 FORMULAS'!$I$4,IF(M87='11 FORMULAS'!$H$5,'11 FORMULAS'!$I$5,""))</f>
        <v/>
      </c>
      <c r="O87" s="6"/>
      <c r="P87" s="6"/>
      <c r="Q87" s="6"/>
      <c r="R87" s="302" t="str">
        <f>+IFERROR(K87+N87,"")</f>
        <v/>
      </c>
      <c r="S87" s="302" t="str">
        <f>IF(L87='11 FORMULAS'!$P$5,C87-(C87*R87),C87)</f>
        <v/>
      </c>
      <c r="T87" s="302" t="str">
        <f>IF(L87='11 FORMULAS'!$P$6,D87-(D87*R87),D87)</f>
        <v/>
      </c>
      <c r="U87" s="403" t="str">
        <f>+IF(S90="","",S90)</f>
        <v/>
      </c>
      <c r="V87" s="406" t="str">
        <f>+IF(T90="","",T90)</f>
        <v/>
      </c>
      <c r="X87" s="299"/>
      <c r="Y87" s="300"/>
      <c r="Z87" s="300"/>
    </row>
    <row r="88" spans="1:26" ht="29.45" customHeight="1" x14ac:dyDescent="0.25">
      <c r="A88" s="410"/>
      <c r="B88" s="413"/>
      <c r="C88" s="416"/>
      <c r="D88" s="419"/>
      <c r="E88" s="66">
        <v>2</v>
      </c>
      <c r="F88" s="219"/>
      <c r="G88" s="219"/>
      <c r="H88" s="219"/>
      <c r="I88" s="291" t="str">
        <f t="shared" si="33"/>
        <v xml:space="preserve">  </v>
      </c>
      <c r="J88" s="1"/>
      <c r="K88" s="62" t="str">
        <f>+IF(J88='11 FORMULAS'!$E$4,'11 FORMULAS'!$F$4,IF(J88='11 FORMULAS'!$E$5,'11 FORMULAS'!$F$5,IF(J88='11 FORMULAS'!$E$6,'11 FORMULAS'!$F$6,"")))</f>
        <v/>
      </c>
      <c r="L88" s="62" t="str">
        <f>+IF(OR(J88='11 FORMULAS'!$O$4,J88='11 FORMULAS'!$O$5),'11 FORMULAS'!$P$5,IF(J88='11 FORMULAS'!$O$6,'11 FORMULAS'!$P$6,""))</f>
        <v/>
      </c>
      <c r="M88" s="1"/>
      <c r="N88" s="62" t="str">
        <f>+IF(M88='11 FORMULAS'!$H$4,'11 FORMULAS'!$I$4,IF(M88='11 FORMULAS'!$H$5,'11 FORMULAS'!$I$5,""))</f>
        <v/>
      </c>
      <c r="O88" s="4"/>
      <c r="P88" s="4"/>
      <c r="Q88" s="4"/>
      <c r="R88" s="303" t="str">
        <f t="shared" ref="R88" si="40">+IFERROR(K88+N88,"")</f>
        <v/>
      </c>
      <c r="S88" s="303" t="str">
        <f>IF(L88='11 FORMULAS'!$P$5,S87-(S87*R88),S87)</f>
        <v/>
      </c>
      <c r="T88" s="303" t="str">
        <f>IF(L88='11 FORMULAS'!$P$6,T87-(T87*R88),T87)</f>
        <v/>
      </c>
      <c r="U88" s="404"/>
      <c r="V88" s="407"/>
      <c r="X88" s="299"/>
      <c r="Y88" s="300"/>
      <c r="Z88" s="300"/>
    </row>
    <row r="89" spans="1:26" ht="29.45" customHeight="1" x14ac:dyDescent="0.25">
      <c r="A89" s="410"/>
      <c r="B89" s="413"/>
      <c r="C89" s="416"/>
      <c r="D89" s="419"/>
      <c r="E89" s="66">
        <v>3</v>
      </c>
      <c r="F89" s="219"/>
      <c r="G89" s="219"/>
      <c r="H89" s="219"/>
      <c r="I89" s="291" t="str">
        <f t="shared" si="33"/>
        <v xml:space="preserve">  </v>
      </c>
      <c r="J89" s="1"/>
      <c r="K89" s="62" t="str">
        <f>+IF(J89='11 FORMULAS'!$E$4,'11 FORMULAS'!$F$4,IF(J89='11 FORMULAS'!$E$5,'11 FORMULAS'!$F$5,IF(J89='11 FORMULAS'!$E$6,'11 FORMULAS'!$F$6,"")))</f>
        <v/>
      </c>
      <c r="L89" s="62" t="str">
        <f>+IF(OR(J89='11 FORMULAS'!$O$4,J89='11 FORMULAS'!$O$5),'11 FORMULAS'!$P$5,IF(J89='11 FORMULAS'!$O$6,'11 FORMULAS'!$P$6,""))</f>
        <v/>
      </c>
      <c r="M89" s="1"/>
      <c r="N89" s="62" t="str">
        <f>+IF(M89='11 FORMULAS'!$H$4,'11 FORMULAS'!$I$4,IF(M89='11 FORMULAS'!$H$5,'11 FORMULAS'!$I$5,""))</f>
        <v/>
      </c>
      <c r="O89" s="4"/>
      <c r="P89" s="4"/>
      <c r="Q89" s="4"/>
      <c r="R89" s="303" t="str">
        <f>+IFERROR(K89+N89,"")</f>
        <v/>
      </c>
      <c r="S89" s="303" t="str">
        <f>IF(L89='11 FORMULAS'!$P$5,S88-(S88*R89),S88)</f>
        <v/>
      </c>
      <c r="T89" s="303" t="str">
        <f>IF(L89='11 FORMULAS'!$P$6,T88-(T88*R89),T88)</f>
        <v/>
      </c>
      <c r="U89" s="404"/>
      <c r="V89" s="407"/>
      <c r="X89" s="299"/>
      <c r="Y89" s="300"/>
      <c r="Z89" s="300"/>
    </row>
    <row r="90" spans="1:26" ht="29.45" customHeight="1" thickBot="1" x14ac:dyDescent="0.3">
      <c r="A90" s="411"/>
      <c r="B90" s="414"/>
      <c r="C90" s="417"/>
      <c r="D90" s="420"/>
      <c r="E90" s="67">
        <v>4</v>
      </c>
      <c r="F90" s="220"/>
      <c r="G90" s="220"/>
      <c r="H90" s="220"/>
      <c r="I90" s="292" t="str">
        <f t="shared" si="33"/>
        <v xml:space="preserve">  </v>
      </c>
      <c r="J90" s="7"/>
      <c r="K90" s="63" t="str">
        <f>+IF(J90='11 FORMULAS'!$E$4,'11 FORMULAS'!$F$4,IF(J90='11 FORMULAS'!$E$5,'11 FORMULAS'!$F$5,IF(J90='11 FORMULAS'!$E$6,'11 FORMULAS'!$F$6,"")))</f>
        <v/>
      </c>
      <c r="L90" s="63" t="str">
        <f>+IF(OR(J90='11 FORMULAS'!$O$4,J90='11 FORMULAS'!$O$5),'11 FORMULAS'!$P$5,IF(J90='11 FORMULAS'!$O$6,'11 FORMULAS'!$P$6,""))</f>
        <v/>
      </c>
      <c r="M90" s="7"/>
      <c r="N90" s="63" t="str">
        <f>+IF(M90='11 FORMULAS'!$H$4,'11 FORMULAS'!$I$4,IF(M90='11 FORMULAS'!$H$5,'11 FORMULAS'!$I$5,""))</f>
        <v/>
      </c>
      <c r="O90" s="8"/>
      <c r="P90" s="8"/>
      <c r="Q90" s="8"/>
      <c r="R90" s="304" t="str">
        <f t="shared" ref="R90" si="41">+IFERROR(K90+N90,"")</f>
        <v/>
      </c>
      <c r="S90" s="304" t="str">
        <f>IF(L90='11 FORMULAS'!$P$5,S89-(S89*R90),S89)</f>
        <v/>
      </c>
      <c r="T90" s="304" t="str">
        <f>IF(L90='11 FORMULAS'!$P$6,T89-(T89*R90),T89)</f>
        <v/>
      </c>
      <c r="U90" s="405"/>
      <c r="V90" s="408"/>
    </row>
  </sheetData>
  <sheetProtection algorithmName="SHA-512" hashValue="pIuLREKYDwb4BkwIT8+8L3OTrK0Rs2zUtoOHe1t/Mha7cIBCzLdw68FWkOvHItePUq3j4bd5WjdmOJZ4FaGyow==" saltValue="lkEAkxgZDxAhCXt8peyL4A==" spinCount="100000" sheet="1" formatCells="0" formatColumns="0" formatRows="0" sort="0" autoFilter="0" pivotTables="0"/>
  <autoFilter ref="A10:W90" xr:uid="{00000000-0009-0000-0000-000004000000}"/>
  <dataConsolidate/>
  <mergeCells count="140">
    <mergeCell ref="AH2:AJ3"/>
    <mergeCell ref="AH4:AJ4"/>
    <mergeCell ref="AH5:AJ5"/>
    <mergeCell ref="D2:AG5"/>
    <mergeCell ref="C9:C10"/>
    <mergeCell ref="C11:C14"/>
    <mergeCell ref="D9:D10"/>
    <mergeCell ref="D11:D14"/>
    <mergeCell ref="R7:R9"/>
    <mergeCell ref="S7:S9"/>
    <mergeCell ref="T7:T9"/>
    <mergeCell ref="X7:Z7"/>
    <mergeCell ref="B6:D6"/>
    <mergeCell ref="B7:D7"/>
    <mergeCell ref="A9:A10"/>
    <mergeCell ref="B9:B10"/>
    <mergeCell ref="J8:Q8"/>
    <mergeCell ref="E9:E10"/>
    <mergeCell ref="J9:N9"/>
    <mergeCell ref="O9:Q9"/>
    <mergeCell ref="F9:H9"/>
    <mergeCell ref="A2:C5"/>
    <mergeCell ref="A31:A34"/>
    <mergeCell ref="B31:B34"/>
    <mergeCell ref="C31:C34"/>
    <mergeCell ref="D31:D34"/>
    <mergeCell ref="A27:A30"/>
    <mergeCell ref="B27:B30"/>
    <mergeCell ref="C27:C30"/>
    <mergeCell ref="D27:D30"/>
    <mergeCell ref="A11:A14"/>
    <mergeCell ref="B11:B14"/>
    <mergeCell ref="A23:A26"/>
    <mergeCell ref="B23:B26"/>
    <mergeCell ref="C23:C26"/>
    <mergeCell ref="D23:D26"/>
    <mergeCell ref="A15:A18"/>
    <mergeCell ref="B15:B18"/>
    <mergeCell ref="C15:C18"/>
    <mergeCell ref="D15:D18"/>
    <mergeCell ref="A19:A22"/>
    <mergeCell ref="B19:B22"/>
    <mergeCell ref="C19:C22"/>
    <mergeCell ref="D19:D22"/>
    <mergeCell ref="A43:A46"/>
    <mergeCell ref="B43:B46"/>
    <mergeCell ref="C43:C46"/>
    <mergeCell ref="D43:D46"/>
    <mergeCell ref="A47:A50"/>
    <mergeCell ref="B47:B50"/>
    <mergeCell ref="C47:C50"/>
    <mergeCell ref="D47:D50"/>
    <mergeCell ref="A35:A38"/>
    <mergeCell ref="B35:B38"/>
    <mergeCell ref="C35:C38"/>
    <mergeCell ref="D35:D38"/>
    <mergeCell ref="A39:A42"/>
    <mergeCell ref="B39:B42"/>
    <mergeCell ref="C39:C42"/>
    <mergeCell ref="D39:D42"/>
    <mergeCell ref="D59:D62"/>
    <mergeCell ref="A63:A66"/>
    <mergeCell ref="B63:B66"/>
    <mergeCell ref="C63:C66"/>
    <mergeCell ref="D63:D66"/>
    <mergeCell ref="A59:A62"/>
    <mergeCell ref="B59:B62"/>
    <mergeCell ref="C59:C62"/>
    <mergeCell ref="A51:A54"/>
    <mergeCell ref="B51:B54"/>
    <mergeCell ref="C51:C54"/>
    <mergeCell ref="D51:D54"/>
    <mergeCell ref="A55:A58"/>
    <mergeCell ref="B55:B58"/>
    <mergeCell ref="C55:C58"/>
    <mergeCell ref="D55:D58"/>
    <mergeCell ref="A67:A70"/>
    <mergeCell ref="B67:B70"/>
    <mergeCell ref="C67:C70"/>
    <mergeCell ref="D67:D70"/>
    <mergeCell ref="A71:A74"/>
    <mergeCell ref="B71:B74"/>
    <mergeCell ref="C71:C74"/>
    <mergeCell ref="D71:D74"/>
    <mergeCell ref="A87:A90"/>
    <mergeCell ref="B87:B90"/>
    <mergeCell ref="C87:C90"/>
    <mergeCell ref="D87:D90"/>
    <mergeCell ref="A75:A78"/>
    <mergeCell ref="B75:B78"/>
    <mergeCell ref="C75:C78"/>
    <mergeCell ref="D75:D78"/>
    <mergeCell ref="A79:A82"/>
    <mergeCell ref="B79:B82"/>
    <mergeCell ref="C79:C82"/>
    <mergeCell ref="D79:D82"/>
    <mergeCell ref="A83:A86"/>
    <mergeCell ref="B83:B86"/>
    <mergeCell ref="C83:C86"/>
    <mergeCell ref="D83:D86"/>
    <mergeCell ref="U19:U22"/>
    <mergeCell ref="V19:V22"/>
    <mergeCell ref="U23:U26"/>
    <mergeCell ref="V23:V26"/>
    <mergeCell ref="U11:U14"/>
    <mergeCell ref="V11:V14"/>
    <mergeCell ref="U15:U18"/>
    <mergeCell ref="V15:V18"/>
    <mergeCell ref="U43:U46"/>
    <mergeCell ref="V43:V46"/>
    <mergeCell ref="U87:U90"/>
    <mergeCell ref="V87:V90"/>
    <mergeCell ref="U75:U78"/>
    <mergeCell ref="V75:V78"/>
    <mergeCell ref="U79:U82"/>
    <mergeCell ref="V79:V82"/>
    <mergeCell ref="U83:U86"/>
    <mergeCell ref="V83:V86"/>
    <mergeCell ref="U63:U66"/>
    <mergeCell ref="V63:V66"/>
    <mergeCell ref="U67:U70"/>
    <mergeCell ref="V67:V70"/>
    <mergeCell ref="U71:U74"/>
    <mergeCell ref="V71:V74"/>
    <mergeCell ref="U55:U58"/>
    <mergeCell ref="V55:V58"/>
    <mergeCell ref="U59:U62"/>
    <mergeCell ref="V59:V62"/>
    <mergeCell ref="U39:U42"/>
    <mergeCell ref="V39:V42"/>
    <mergeCell ref="U47:U50"/>
    <mergeCell ref="V47:V50"/>
    <mergeCell ref="U27:U30"/>
    <mergeCell ref="V27:V30"/>
    <mergeCell ref="U31:U34"/>
    <mergeCell ref="V31:V34"/>
    <mergeCell ref="U35:U38"/>
    <mergeCell ref="V35:V38"/>
    <mergeCell ref="U51:U54"/>
    <mergeCell ref="V51:V54"/>
  </mergeCells>
  <phoneticPr fontId="0" type="noConversion"/>
  <conditionalFormatting sqref="C11:D11 U11:V11 C15:D15 C19:D19 C23:D23 C27:D27 C31:D31 C35:D35 C39:D39 C43:D43 C47:D47 C51:D51 C55:D55 C59:D59 C63:D63 C67:D67 C71:D71 C75:D75 C79:D79 C83:D83 C87:D87">
    <cfRule type="cellIs" dxfId="159" priority="268" operator="between">
      <formula>$Y$13</formula>
      <formula>$Z$13</formula>
    </cfRule>
    <cfRule type="cellIs" dxfId="158" priority="267" operator="between">
      <formula>$Y$12</formula>
      <formula>$Z$12</formula>
    </cfRule>
    <cfRule type="cellIs" dxfId="157" priority="266" operator="between">
      <formula>$Y$11</formula>
      <formula>$Z$11</formula>
    </cfRule>
    <cfRule type="cellIs" dxfId="156" priority="265" operator="between">
      <formula>$Y$10</formula>
      <formula>$Z$10</formula>
    </cfRule>
    <cfRule type="cellIs" dxfId="155" priority="264" operator="between">
      <formula>$Y$9</formula>
      <formula>$Z$9</formula>
    </cfRule>
  </conditionalFormatting>
  <conditionalFormatting sqref="U15:V15">
    <cfRule type="cellIs" dxfId="154" priority="95" operator="between">
      <formula>$Y$13</formula>
      <formula>$Z$13</formula>
    </cfRule>
    <cfRule type="cellIs" dxfId="153" priority="94" operator="between">
      <formula>$Y$12</formula>
      <formula>$Z$12</formula>
    </cfRule>
    <cfRule type="cellIs" dxfId="152" priority="93" operator="between">
      <formula>$Y$11</formula>
      <formula>$Z$11</formula>
    </cfRule>
    <cfRule type="cellIs" dxfId="151" priority="92" operator="between">
      <formula>$Y$10</formula>
      <formula>$Z$10</formula>
    </cfRule>
    <cfRule type="cellIs" dxfId="150" priority="91" operator="between">
      <formula>$Y$9</formula>
      <formula>$Z$9</formula>
    </cfRule>
  </conditionalFormatting>
  <conditionalFormatting sqref="U19:V19">
    <cfRule type="cellIs" dxfId="149" priority="88" operator="between">
      <formula>$Y$11</formula>
      <formula>$Z$11</formula>
    </cfRule>
    <cfRule type="cellIs" dxfId="148" priority="90" operator="between">
      <formula>$Y$13</formula>
      <formula>$Z$13</formula>
    </cfRule>
    <cfRule type="cellIs" dxfId="147" priority="89" operator="between">
      <formula>$Y$12</formula>
      <formula>$Z$12</formula>
    </cfRule>
    <cfRule type="cellIs" dxfId="146" priority="87" operator="between">
      <formula>$Y$10</formula>
      <formula>$Z$10</formula>
    </cfRule>
    <cfRule type="cellIs" dxfId="145" priority="86" operator="between">
      <formula>$Y$9</formula>
      <formula>$Z$9</formula>
    </cfRule>
  </conditionalFormatting>
  <conditionalFormatting sqref="U23:V23">
    <cfRule type="cellIs" dxfId="144" priority="85" operator="between">
      <formula>$Y$13</formula>
      <formula>$Z$13</formula>
    </cfRule>
    <cfRule type="cellIs" dxfId="143" priority="84" operator="between">
      <formula>$Y$12</formula>
      <formula>$Z$12</formula>
    </cfRule>
    <cfRule type="cellIs" dxfId="142" priority="81" operator="between">
      <formula>$Y$9</formula>
      <formula>$Z$9</formula>
    </cfRule>
    <cfRule type="cellIs" dxfId="141" priority="83" operator="between">
      <formula>$Y$11</formula>
      <formula>$Z$11</formula>
    </cfRule>
    <cfRule type="cellIs" dxfId="140" priority="82" operator="between">
      <formula>$Y$10</formula>
      <formula>$Z$10</formula>
    </cfRule>
  </conditionalFormatting>
  <conditionalFormatting sqref="U27:V27">
    <cfRule type="cellIs" dxfId="139" priority="78" operator="between">
      <formula>$Y$11</formula>
      <formula>$Z$11</formula>
    </cfRule>
    <cfRule type="cellIs" dxfId="138" priority="77" operator="between">
      <formula>$Y$10</formula>
      <formula>$Z$10</formula>
    </cfRule>
    <cfRule type="cellIs" dxfId="137" priority="76" operator="between">
      <formula>$Y$9</formula>
      <formula>$Z$9</formula>
    </cfRule>
    <cfRule type="cellIs" dxfId="136" priority="80" operator="between">
      <formula>$Y$13</formula>
      <formula>$Z$13</formula>
    </cfRule>
    <cfRule type="cellIs" dxfId="135" priority="79" operator="between">
      <formula>$Y$12</formula>
      <formula>$Z$12</formula>
    </cfRule>
  </conditionalFormatting>
  <conditionalFormatting sqref="U31:V31">
    <cfRule type="cellIs" dxfId="134" priority="75" operator="between">
      <formula>$Y$13</formula>
      <formula>$Z$13</formula>
    </cfRule>
    <cfRule type="cellIs" dxfId="133" priority="74" operator="between">
      <formula>$Y$12</formula>
      <formula>$Z$12</formula>
    </cfRule>
    <cfRule type="cellIs" dxfId="132" priority="73" operator="between">
      <formula>$Y$11</formula>
      <formula>$Z$11</formula>
    </cfRule>
    <cfRule type="cellIs" dxfId="131" priority="72" operator="between">
      <formula>$Y$10</formula>
      <formula>$Z$10</formula>
    </cfRule>
    <cfRule type="cellIs" dxfId="130" priority="71" operator="between">
      <formula>$Y$9</formula>
      <formula>$Z$9</formula>
    </cfRule>
  </conditionalFormatting>
  <conditionalFormatting sqref="U35:V35">
    <cfRule type="cellIs" dxfId="129" priority="70" operator="between">
      <formula>$Y$13</formula>
      <formula>$Z$13</formula>
    </cfRule>
    <cfRule type="cellIs" dxfId="128" priority="69" operator="between">
      <formula>$Y$12</formula>
      <formula>$Z$12</formula>
    </cfRule>
    <cfRule type="cellIs" dxfId="127" priority="68" operator="between">
      <formula>$Y$11</formula>
      <formula>$Z$11</formula>
    </cfRule>
    <cfRule type="cellIs" dxfId="126" priority="67" operator="between">
      <formula>$Y$10</formula>
      <formula>$Z$10</formula>
    </cfRule>
    <cfRule type="cellIs" dxfId="125" priority="66" operator="between">
      <formula>$Y$9</formula>
      <formula>$Z$9</formula>
    </cfRule>
  </conditionalFormatting>
  <conditionalFormatting sqref="U39:V39">
    <cfRule type="cellIs" dxfId="124" priority="63" operator="between">
      <formula>$Y$11</formula>
      <formula>$Z$11</formula>
    </cfRule>
    <cfRule type="cellIs" dxfId="123" priority="65" operator="between">
      <formula>$Y$13</formula>
      <formula>$Z$13</formula>
    </cfRule>
    <cfRule type="cellIs" dxfId="122" priority="64" operator="between">
      <formula>$Y$12</formula>
      <formula>$Z$12</formula>
    </cfRule>
    <cfRule type="cellIs" dxfId="121" priority="62" operator="between">
      <formula>$Y$10</formula>
      <formula>$Z$10</formula>
    </cfRule>
    <cfRule type="cellIs" dxfId="120" priority="61" operator="between">
      <formula>$Y$9</formula>
      <formula>$Z$9</formula>
    </cfRule>
  </conditionalFormatting>
  <conditionalFormatting sqref="U43:V43">
    <cfRule type="cellIs" dxfId="119" priority="59" operator="between">
      <formula>$Y$12</formula>
      <formula>$Z$12</formula>
    </cfRule>
    <cfRule type="cellIs" dxfId="118" priority="58" operator="between">
      <formula>$Y$11</formula>
      <formula>$Z$11</formula>
    </cfRule>
    <cfRule type="cellIs" dxfId="117" priority="60" operator="between">
      <formula>$Y$13</formula>
      <formula>$Z$13</formula>
    </cfRule>
    <cfRule type="cellIs" dxfId="116" priority="56" operator="between">
      <formula>$Y$9</formula>
      <formula>$Z$9</formula>
    </cfRule>
    <cfRule type="cellIs" dxfId="115" priority="57" operator="between">
      <formula>$Y$10</formula>
      <formula>$Z$10</formula>
    </cfRule>
  </conditionalFormatting>
  <conditionalFormatting sqref="U47:V47">
    <cfRule type="cellIs" dxfId="114" priority="51" operator="between">
      <formula>$Y$9</formula>
      <formula>$Z$9</formula>
    </cfRule>
    <cfRule type="cellIs" dxfId="113" priority="52" operator="between">
      <formula>$Y$10</formula>
      <formula>$Z$10</formula>
    </cfRule>
    <cfRule type="cellIs" dxfId="112" priority="53" operator="between">
      <formula>$Y$11</formula>
      <formula>$Z$11</formula>
    </cfRule>
    <cfRule type="cellIs" dxfId="111" priority="54" operator="between">
      <formula>$Y$12</formula>
      <formula>$Z$12</formula>
    </cfRule>
    <cfRule type="cellIs" dxfId="110" priority="55" operator="between">
      <formula>$Y$13</formula>
      <formula>$Z$13</formula>
    </cfRule>
  </conditionalFormatting>
  <conditionalFormatting sqref="U51:V51">
    <cfRule type="cellIs" dxfId="109" priority="49" operator="between">
      <formula>$Y$12</formula>
      <formula>$Z$12</formula>
    </cfRule>
    <cfRule type="cellIs" dxfId="108" priority="50" operator="between">
      <formula>$Y$13</formula>
      <formula>$Z$13</formula>
    </cfRule>
    <cfRule type="cellIs" dxfId="107" priority="48" operator="between">
      <formula>$Y$11</formula>
      <formula>$Z$11</formula>
    </cfRule>
    <cfRule type="cellIs" dxfId="106" priority="47" operator="between">
      <formula>$Y$10</formula>
      <formula>$Z$10</formula>
    </cfRule>
    <cfRule type="cellIs" dxfId="105" priority="46" operator="between">
      <formula>$Y$9</formula>
      <formula>$Z$9</formula>
    </cfRule>
  </conditionalFormatting>
  <conditionalFormatting sqref="U55:V55">
    <cfRule type="cellIs" dxfId="104" priority="45" operator="between">
      <formula>$Y$13</formula>
      <formula>$Z$13</formula>
    </cfRule>
    <cfRule type="cellIs" dxfId="103" priority="44" operator="between">
      <formula>$Y$12</formula>
      <formula>$Z$12</formula>
    </cfRule>
    <cfRule type="cellIs" dxfId="102" priority="43" operator="between">
      <formula>$Y$11</formula>
      <formula>$Z$11</formula>
    </cfRule>
    <cfRule type="cellIs" dxfId="101" priority="42" operator="between">
      <formula>$Y$10</formula>
      <formula>$Z$10</formula>
    </cfRule>
    <cfRule type="cellIs" dxfId="100" priority="41" operator="between">
      <formula>$Y$9</formula>
      <formula>$Z$9</formula>
    </cfRule>
  </conditionalFormatting>
  <conditionalFormatting sqref="U59:V59">
    <cfRule type="cellIs" dxfId="99" priority="39" operator="between">
      <formula>$Y$12</formula>
      <formula>$Z$12</formula>
    </cfRule>
    <cfRule type="cellIs" dxfId="98" priority="40" operator="between">
      <formula>$Y$13</formula>
      <formula>$Z$13</formula>
    </cfRule>
    <cfRule type="cellIs" dxfId="97" priority="38" operator="between">
      <formula>$Y$11</formula>
      <formula>$Z$11</formula>
    </cfRule>
    <cfRule type="cellIs" dxfId="96" priority="37" operator="between">
      <formula>$Y$10</formula>
      <formula>$Z$10</formula>
    </cfRule>
    <cfRule type="cellIs" dxfId="95" priority="36" operator="between">
      <formula>$Y$9</formula>
      <formula>$Z$9</formula>
    </cfRule>
  </conditionalFormatting>
  <conditionalFormatting sqref="U63:V63">
    <cfRule type="cellIs" dxfId="94" priority="35" operator="between">
      <formula>$Y$13</formula>
      <formula>$Z$13</formula>
    </cfRule>
    <cfRule type="cellIs" dxfId="93" priority="34" operator="between">
      <formula>$Y$12</formula>
      <formula>$Z$12</formula>
    </cfRule>
    <cfRule type="cellIs" dxfId="92" priority="33" operator="between">
      <formula>$Y$11</formula>
      <formula>$Z$11</formula>
    </cfRule>
    <cfRule type="cellIs" dxfId="91" priority="32" operator="between">
      <formula>$Y$10</formula>
      <formula>$Z$10</formula>
    </cfRule>
    <cfRule type="cellIs" dxfId="90" priority="31" operator="between">
      <formula>$Y$9</formula>
      <formula>$Z$9</formula>
    </cfRule>
  </conditionalFormatting>
  <conditionalFormatting sqref="U67:V67">
    <cfRule type="cellIs" dxfId="89" priority="30" operator="between">
      <formula>$Y$13</formula>
      <formula>$Z$13</formula>
    </cfRule>
    <cfRule type="cellIs" dxfId="88" priority="29" operator="between">
      <formula>$Y$12</formula>
      <formula>$Z$12</formula>
    </cfRule>
    <cfRule type="cellIs" dxfId="87" priority="28" operator="between">
      <formula>$Y$11</formula>
      <formula>$Z$11</formula>
    </cfRule>
    <cfRule type="cellIs" dxfId="86" priority="27" operator="between">
      <formula>$Y$10</formula>
      <formula>$Z$10</formula>
    </cfRule>
    <cfRule type="cellIs" dxfId="85" priority="26" operator="between">
      <formula>$Y$9</formula>
      <formula>$Z$9</formula>
    </cfRule>
  </conditionalFormatting>
  <conditionalFormatting sqref="U71:V71">
    <cfRule type="cellIs" dxfId="84" priority="25" operator="between">
      <formula>$Y$13</formula>
      <formula>$Z$13</formula>
    </cfRule>
    <cfRule type="cellIs" dxfId="83" priority="24" operator="between">
      <formula>$Y$12</formula>
      <formula>$Z$12</formula>
    </cfRule>
    <cfRule type="cellIs" dxfId="82" priority="23" operator="between">
      <formula>$Y$11</formula>
      <formula>$Z$11</formula>
    </cfRule>
    <cfRule type="cellIs" dxfId="81" priority="22" operator="between">
      <formula>$Y$10</formula>
      <formula>$Z$10</formula>
    </cfRule>
    <cfRule type="cellIs" dxfId="80" priority="21" operator="between">
      <formula>$Y$9</formula>
      <formula>$Z$9</formula>
    </cfRule>
  </conditionalFormatting>
  <conditionalFormatting sqref="U75:V75">
    <cfRule type="cellIs" dxfId="79" priority="20" operator="between">
      <formula>$Y$13</formula>
      <formula>$Z$13</formula>
    </cfRule>
    <cfRule type="cellIs" dxfId="78" priority="19" operator="between">
      <formula>$Y$12</formula>
      <formula>$Z$12</formula>
    </cfRule>
    <cfRule type="cellIs" dxfId="77" priority="18" operator="between">
      <formula>$Y$11</formula>
      <formula>$Z$11</formula>
    </cfRule>
    <cfRule type="cellIs" dxfId="76" priority="17" operator="between">
      <formula>$Y$10</formula>
      <formula>$Z$10</formula>
    </cfRule>
    <cfRule type="cellIs" dxfId="75" priority="16" operator="between">
      <formula>$Y$9</formula>
      <formula>$Z$9</formula>
    </cfRule>
  </conditionalFormatting>
  <conditionalFormatting sqref="U79:V79">
    <cfRule type="cellIs" dxfId="74" priority="13" operator="between">
      <formula>$Y$11</formula>
      <formula>$Z$11</formula>
    </cfRule>
    <cfRule type="cellIs" dxfId="73" priority="15" operator="between">
      <formula>$Y$13</formula>
      <formula>$Z$13</formula>
    </cfRule>
    <cfRule type="cellIs" dxfId="72" priority="14" operator="between">
      <formula>$Y$12</formula>
      <formula>$Z$12</formula>
    </cfRule>
    <cfRule type="cellIs" dxfId="71" priority="12" operator="between">
      <formula>$Y$10</formula>
      <formula>$Z$10</formula>
    </cfRule>
    <cfRule type="cellIs" dxfId="70" priority="11" operator="between">
      <formula>$Y$9</formula>
      <formula>$Z$9</formula>
    </cfRule>
  </conditionalFormatting>
  <conditionalFormatting sqref="U83:V83">
    <cfRule type="cellIs" dxfId="69" priority="10" operator="between">
      <formula>$Y$13</formula>
      <formula>$Z$13</formula>
    </cfRule>
    <cfRule type="cellIs" dxfId="68" priority="9" operator="between">
      <formula>$Y$12</formula>
      <formula>$Z$12</formula>
    </cfRule>
    <cfRule type="cellIs" dxfId="67" priority="8" operator="between">
      <formula>$Y$11</formula>
      <formula>$Z$11</formula>
    </cfRule>
    <cfRule type="cellIs" dxfId="66" priority="7" operator="between">
      <formula>$Y$10</formula>
      <formula>$Z$10</formula>
    </cfRule>
    <cfRule type="cellIs" dxfId="65" priority="6" operator="between">
      <formula>$Y$9</formula>
      <formula>$Z$9</formula>
    </cfRule>
  </conditionalFormatting>
  <conditionalFormatting sqref="U87:V87">
    <cfRule type="cellIs" dxfId="64" priority="2" operator="between">
      <formula>$Y$10</formula>
      <formula>$Z$10</formula>
    </cfRule>
    <cfRule type="cellIs" dxfId="63" priority="3" operator="between">
      <formula>$Y$11</formula>
      <formula>$Z$11</formula>
    </cfRule>
    <cfRule type="cellIs" dxfId="62" priority="4" operator="between">
      <formula>$Y$12</formula>
      <formula>$Z$12</formula>
    </cfRule>
    <cfRule type="cellIs" dxfId="61" priority="5" operator="between">
      <formula>$Y$13</formula>
      <formula>$Z$13</formula>
    </cfRule>
    <cfRule type="cellIs" dxfId="60" priority="1" operator="between">
      <formula>$Y$9</formula>
      <formula>$Z$9</formula>
    </cfRule>
  </conditionalFormatting>
  <printOptions horizontalCentered="1" verticalCentered="1"/>
  <pageMargins left="0.23622047244094491" right="0.23622047244094491" top="0.74803149606299213" bottom="0.74803149606299213" header="0.31496062992125984" footer="0.31496062992125984"/>
  <pageSetup scale="70" orientation="landscape" r:id="rId1"/>
  <headerFooter alignWithMargins="0"/>
  <rowBreaks count="1" manualBreakCount="1">
    <brk id="30" max="16383" man="1"/>
  </rowBreaks>
  <drawing r:id="rId2"/>
  <extLst>
    <ext xmlns:x14="http://schemas.microsoft.com/office/spreadsheetml/2009/9/main" uri="{CCE6A557-97BC-4b89-ADB6-D9C93CAAB3DF}">
      <x14:dataValidations xmlns:xm="http://schemas.microsoft.com/office/excel/2006/main" xWindow="712" yWindow="776" count="5">
        <x14:dataValidation type="list" allowBlank="1" showInputMessage="1" showErrorMessage="1" xr:uid="{00000000-0002-0000-0400-000000000000}">
          <x14:formula1>
            <xm:f>'11 FORMULAS'!$E$4:$E$7</xm:f>
          </x14:formula1>
          <xm:sqref>J11:J90</xm:sqref>
        </x14:dataValidation>
        <x14:dataValidation type="list" allowBlank="1" showInputMessage="1" showErrorMessage="1" xr:uid="{00000000-0002-0000-0400-000001000000}">
          <x14:formula1>
            <xm:f>'11 FORMULAS'!$H$4:$H$6</xm:f>
          </x14:formula1>
          <xm:sqref>M11:M90</xm:sqref>
        </x14:dataValidation>
        <x14:dataValidation type="list" allowBlank="1" showInputMessage="1" showErrorMessage="1" xr:uid="{00000000-0002-0000-0400-000002000000}">
          <x14:formula1>
            <xm:f>'11 FORMULAS'!$K$4:$K$6</xm:f>
          </x14:formula1>
          <xm:sqref>O11:O90</xm:sqref>
        </x14:dataValidation>
        <x14:dataValidation type="list" allowBlank="1" showInputMessage="1" showErrorMessage="1" xr:uid="{00000000-0002-0000-0400-000003000000}">
          <x14:formula1>
            <xm:f>'11 FORMULAS'!$L$4:$L$6</xm:f>
          </x14:formula1>
          <xm:sqref>P11:P90</xm:sqref>
        </x14:dataValidation>
        <x14:dataValidation type="list" allowBlank="1" showInputMessage="1" showErrorMessage="1" xr:uid="{00000000-0002-0000-0400-000004000000}">
          <x14:formula1>
            <xm:f>'11 FORMULAS'!$M$4:$M$6</xm:f>
          </x14:formula1>
          <xm:sqref>Q11:Q90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35"/>
  <sheetViews>
    <sheetView showGridLines="0" zoomScale="85" zoomScaleNormal="85" workbookViewId="0">
      <pane xSplit="1" ySplit="8" topLeftCell="B9" activePane="bottomRight" state="frozen"/>
      <selection activeCell="K27" sqref="K27"/>
      <selection pane="topRight" activeCell="K27" sqref="K27"/>
      <selection pane="bottomLeft" activeCell="K27" sqref="K27"/>
      <selection pane="bottomRight" activeCell="K27" sqref="K27"/>
    </sheetView>
  </sheetViews>
  <sheetFormatPr baseColWidth="10" defaultColWidth="14.28515625" defaultRowHeight="12.75" x14ac:dyDescent="0.25"/>
  <cols>
    <col min="1" max="1" width="11.42578125" style="82" customWidth="1"/>
    <col min="2" max="2" width="30.42578125" style="87" customWidth="1"/>
    <col min="3" max="3" width="13.28515625" style="87" customWidth="1"/>
    <col min="4" max="4" width="13" style="87" customWidth="1"/>
    <col min="5" max="5" width="16.42578125" style="130" customWidth="1"/>
    <col min="6" max="6" width="10.140625" style="130" customWidth="1"/>
    <col min="7" max="7" width="15.42578125" style="87" customWidth="1"/>
    <col min="8" max="8" width="10.140625" style="87" bestFit="1" customWidth="1"/>
    <col min="9" max="9" width="7.42578125" style="87" customWidth="1"/>
    <col min="10" max="10" width="14" style="87" customWidth="1"/>
    <col min="11" max="15" width="12.42578125" style="87" customWidth="1"/>
    <col min="16" max="16" width="3.85546875" style="87" customWidth="1"/>
    <col min="17" max="17" width="4.85546875" style="82" customWidth="1"/>
    <col min="18" max="18" width="5.85546875" style="82" bestFit="1" customWidth="1"/>
    <col min="19" max="24" width="14" style="82" customWidth="1"/>
    <col min="25" max="29" width="11.42578125" style="82" customWidth="1"/>
    <col min="30" max="30" width="5.42578125" style="82" bestFit="1" customWidth="1"/>
    <col min="31" max="31" width="26.85546875" style="82" customWidth="1"/>
    <col min="32" max="36" width="22.85546875" style="87" customWidth="1"/>
    <col min="37" max="37" width="23.42578125" style="82" customWidth="1"/>
    <col min="38" max="265" width="11.42578125" style="82" customWidth="1"/>
    <col min="266" max="266" width="12.7109375" style="82" customWidth="1"/>
    <col min="267" max="267" width="47" style="82" customWidth="1"/>
    <col min="268" max="268" width="35" style="82" customWidth="1"/>
    <col min="269" max="16384" width="14.28515625" style="82"/>
  </cols>
  <sheetData>
    <row r="1" spans="1:48" x14ac:dyDescent="0.25">
      <c r="J1" s="130"/>
      <c r="K1" s="130"/>
      <c r="Q1" s="87"/>
      <c r="R1" s="87"/>
      <c r="S1" s="135"/>
      <c r="T1" s="135"/>
      <c r="U1" s="87"/>
      <c r="V1" s="87"/>
      <c r="W1" s="87"/>
      <c r="X1" s="87"/>
      <c r="Y1" s="87"/>
      <c r="Z1" s="87"/>
      <c r="AA1" s="87"/>
      <c r="AB1" s="87"/>
      <c r="AF1" s="82"/>
      <c r="AG1" s="82"/>
      <c r="AH1" s="82"/>
      <c r="AI1" s="82"/>
      <c r="AJ1" s="82"/>
      <c r="AR1" s="87"/>
      <c r="AS1" s="87"/>
      <c r="AT1" s="87"/>
      <c r="AU1" s="87"/>
      <c r="AV1" s="87"/>
    </row>
    <row r="2" spans="1:48" s="311" customFormat="1" ht="30.95" customHeight="1" x14ac:dyDescent="0.2">
      <c r="A2" s="370"/>
      <c r="B2" s="370"/>
      <c r="C2" s="370"/>
      <c r="D2" s="371" t="s">
        <v>386</v>
      </c>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3"/>
      <c r="AH2" s="365" t="s">
        <v>387</v>
      </c>
      <c r="AI2" s="366"/>
      <c r="AJ2" s="366"/>
    </row>
    <row r="3" spans="1:48" s="311" customFormat="1" ht="30.95" customHeight="1" x14ac:dyDescent="0.2">
      <c r="A3" s="370"/>
      <c r="B3" s="370"/>
      <c r="C3" s="370"/>
      <c r="D3" s="374"/>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6"/>
      <c r="AH3" s="366"/>
      <c r="AI3" s="366"/>
      <c r="AJ3" s="366"/>
    </row>
    <row r="4" spans="1:48" s="311" customFormat="1" ht="30.95" customHeight="1" x14ac:dyDescent="0.2">
      <c r="A4" s="370"/>
      <c r="B4" s="370"/>
      <c r="C4" s="370"/>
      <c r="D4" s="374"/>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6"/>
      <c r="AH4" s="365" t="s">
        <v>388</v>
      </c>
      <c r="AI4" s="366"/>
      <c r="AJ4" s="366"/>
    </row>
    <row r="5" spans="1:48" s="311" customFormat="1" ht="30.95" customHeight="1" thickBot="1" x14ac:dyDescent="0.25">
      <c r="A5" s="370"/>
      <c r="B5" s="370"/>
      <c r="C5" s="370"/>
      <c r="D5" s="377"/>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9"/>
      <c r="AH5" s="365" t="s">
        <v>389</v>
      </c>
      <c r="AI5" s="366"/>
      <c r="AJ5" s="366"/>
    </row>
    <row r="6" spans="1:48" s="71" customFormat="1" ht="13.5" thickBot="1" x14ac:dyDescent="0.25">
      <c r="D6" s="73"/>
      <c r="E6" s="52"/>
      <c r="F6" s="126"/>
      <c r="I6" s="399" t="s">
        <v>22</v>
      </c>
      <c r="J6" s="400"/>
      <c r="K6" s="400"/>
      <c r="L6" s="400"/>
      <c r="M6" s="400"/>
      <c r="N6" s="400"/>
      <c r="O6" s="401"/>
      <c r="R6" s="75"/>
      <c r="S6" s="76"/>
      <c r="T6" s="395" t="s">
        <v>86</v>
      </c>
      <c r="U6" s="395"/>
      <c r="V6" s="395"/>
      <c r="W6" s="395"/>
      <c r="X6" s="396"/>
      <c r="AF6" s="72"/>
      <c r="AG6" s="72"/>
      <c r="AH6" s="72"/>
      <c r="AI6" s="72"/>
      <c r="AJ6" s="72"/>
    </row>
    <row r="7" spans="1:48" x14ac:dyDescent="0.25">
      <c r="A7" s="127"/>
      <c r="B7" s="127"/>
      <c r="C7" s="79"/>
      <c r="D7" s="127"/>
      <c r="E7" s="402" t="s">
        <v>117</v>
      </c>
      <c r="F7" s="402"/>
      <c r="G7" s="402"/>
      <c r="H7" s="79"/>
      <c r="I7" s="80"/>
      <c r="J7" s="81"/>
      <c r="K7" s="395" t="s">
        <v>86</v>
      </c>
      <c r="L7" s="395"/>
      <c r="M7" s="395"/>
      <c r="N7" s="395"/>
      <c r="O7" s="396"/>
      <c r="P7" s="79"/>
      <c r="R7" s="83"/>
      <c r="T7" s="84">
        <v>0.2</v>
      </c>
      <c r="U7" s="84">
        <v>0.4</v>
      </c>
      <c r="V7" s="84">
        <v>0.6</v>
      </c>
      <c r="W7" s="84">
        <v>0.8</v>
      </c>
      <c r="X7" s="85">
        <v>1</v>
      </c>
      <c r="Y7" s="86"/>
      <c r="Z7" s="86"/>
      <c r="AA7" s="86"/>
      <c r="AB7" s="86"/>
      <c r="AC7" s="86"/>
      <c r="AD7" s="86"/>
      <c r="AE7" s="86"/>
    </row>
    <row r="8" spans="1:48" ht="39.950000000000003" customHeight="1" x14ac:dyDescent="0.2">
      <c r="A8" s="90" t="s">
        <v>192</v>
      </c>
      <c r="B8" s="90" t="s">
        <v>1</v>
      </c>
      <c r="C8" s="90" t="s">
        <v>9</v>
      </c>
      <c r="D8" s="90" t="s">
        <v>9</v>
      </c>
      <c r="E8" s="90" t="s">
        <v>53</v>
      </c>
      <c r="F8" s="90" t="s">
        <v>86</v>
      </c>
      <c r="G8" s="90" t="s">
        <v>200</v>
      </c>
      <c r="H8" s="79"/>
      <c r="I8" s="83"/>
      <c r="J8" s="92"/>
      <c r="K8" s="93" t="s">
        <v>64</v>
      </c>
      <c r="L8" s="93" t="s">
        <v>7</v>
      </c>
      <c r="M8" s="93" t="s">
        <v>5</v>
      </c>
      <c r="N8" s="93" t="s">
        <v>6</v>
      </c>
      <c r="O8" s="94" t="s">
        <v>72</v>
      </c>
      <c r="P8" s="79"/>
      <c r="R8" s="83"/>
      <c r="S8" s="95"/>
      <c r="T8" s="96" t="s">
        <v>64</v>
      </c>
      <c r="U8" s="96" t="s">
        <v>7</v>
      </c>
      <c r="V8" s="96" t="s">
        <v>5</v>
      </c>
      <c r="W8" s="96" t="s">
        <v>6</v>
      </c>
      <c r="X8" s="97" t="s">
        <v>72</v>
      </c>
      <c r="AA8" s="86"/>
      <c r="AB8" s="86"/>
      <c r="AC8" s="98"/>
      <c r="AD8" s="98"/>
      <c r="AE8" s="98"/>
      <c r="AF8" s="98"/>
      <c r="AG8" s="98"/>
      <c r="AH8" s="98"/>
      <c r="AI8" s="98"/>
      <c r="AJ8" s="98"/>
      <c r="AK8" s="98"/>
      <c r="AL8" s="98"/>
    </row>
    <row r="9" spans="1:48" ht="30.95" customHeight="1" x14ac:dyDescent="0.2">
      <c r="A9" s="99" t="str">
        <f>'2 CONTEXTO E IDENTIFICACIÓN'!A11</f>
        <v>R1</v>
      </c>
      <c r="B9" s="100" t="str">
        <f>+'2 CONTEXTO E IDENTIFICACIÓN'!F11</f>
        <v>Posibilidad de pérdida reputacional por incumplimiento de las metas establecidas debido a la falta de ejecución y seguimiento de los planes institucionales</v>
      </c>
      <c r="C9" s="128">
        <f>+'5 VALORACIÓN DEL CONTROL'!S14</f>
        <v>0.11759999999999998</v>
      </c>
      <c r="D9" s="101">
        <f>+'5 VALORACIÓN DEL CONTROL'!T14</f>
        <v>0.6</v>
      </c>
      <c r="E9" s="129" t="str">
        <f>+IF(C9=0,"",IF(C9&lt;=$R$13,$S$13,IF(C9&lt;=$R$12,$S$12,IF(C9&lt;=$R$11,$S$11,IF(C9&lt;=$R$10,$S$10,IF(C9&lt;=$R$9,$S$9,""))))))</f>
        <v>Muy Baja</v>
      </c>
      <c r="F9" s="129" t="str">
        <f>+IF(D9=0,"",IF(D9&lt;=$T$7,$T$8,IF(D9&lt;=$U$7,$U$8,IF(D9&lt;=$V$7,$V$8,IF(D9&lt;=$W$7,$W$8,IF(D9&lt;=$X$7,$X$8,""))))))</f>
        <v>Moderado</v>
      </c>
      <c r="G9" s="100" t="str">
        <f>+IF(E9=$S$9,IF(F9=$T$8,$T$9,IF(F9=$U$8,$U$9,IF(F9=$V$8,$V$9,IF(F9=$W$8,$W$9,IF(F9=$X$8,$X$9))))),IF(E9=$S$10,IF(F9=$T$8,$T$10,IF(F9=$U$8,$U$10,IF(F9=$V$8,$V$10,IF(F9=$W$8,$W$10,IF(F9=$X$8,$X$10))))),IF(E9=$S$11,IF(F9=$T$8,$T$11,IF(F9=$U$8,$U$11,IF(F9=$V$8,$V$11,IF(F9=$W$8,$W$11,IF(F9=$X$8,$X$11))))),IF(E9=$S$12,IF(F9=$T$8,$T$12,IF(F9=$U$8,$U$12,IF(F9=$V$8,$V$12,IF(F9=$W$8,$W$12,IF(F9=$X$8,$X$12))))),IF(E9=$S$13,IF(F9=$T$8,$T$13,IF(F9=$U$8,$U$13,IF(F9=$V$8,$V$13,IF(F9=$W$8,$W$13,IF(F9=$X$8,$X$13))))),"")))))</f>
        <v>Moderado</v>
      </c>
      <c r="H9" s="102"/>
      <c r="I9" s="397" t="s">
        <v>53</v>
      </c>
      <c r="J9" s="93" t="s">
        <v>61</v>
      </c>
      <c r="K9" s="103" t="str">
        <f>+IF(AND(E9=$S$9,F9=$T$8),A9,"")&amp;" "&amp;IF(AND(E10=$S$9,F10=$T$8),A10,"")&amp;" "&amp;IF(AND(E11=$S$9,F11=$T$8),A11,"")&amp;" "&amp;IF(AND(E12=$S$9,F12=$T$8),A12,"")&amp;" "&amp;IF(AND(E13=$S$9,F13=$T$8),A13,"")&amp;" "&amp;IF(AND(E14=$S$9,F14=$T$8),A14,"")&amp;" "&amp;IF(AND(E15=$S$9,F15=$T$8),A15,"")&amp;" "&amp;IF(AND(E16=$S$9,F16=$T$8),A16,"")&amp;" "&amp;IF(AND(E17=$S$9,F17=$T$8),A17,"")&amp;" "&amp;IF(AND(E18=$S$9,F18=$T$8),A18,"")&amp;" "&amp;IF(AND(E19=$S$9,F19=$T$8),A19,"")&amp;" "&amp;IF(AND(E20=$S$9,F20=$T$8),A20,"")&amp;" "&amp;IF(AND(E21=$S$9,F21=$T$8),A21,"")&amp;" "&amp;IF(AND(E22=$S$9,F22=$T$8),A22,"")&amp;" "&amp;IF(AND(E23=$S$9,F23=$T$8),A23,"")&amp;" "&amp;IF(AND(E24=$S$9,F24=$T$8),A24,"")&amp;" "&amp;IF(AND(E25=$S$9,F25=$T$8),A25,"")&amp;" "&amp;IF(AND(E26=$S$9,F26=$T$8),A26,"")&amp;" "&amp;IF(AND(E27=$S$9,F27=$T$8),A27,"")&amp;" "&amp;IF(AND(E28=$S$9,F28=$T$8),A28,"")</f>
        <v xml:space="preserve">                   </v>
      </c>
      <c r="L9" s="103" t="str">
        <f>+IF(AND(E9=$S$9,F9=$U$8),A9,"")&amp;" "&amp;IF(AND(E10=$S$9,F10=$U$8),A10,"")&amp;" "&amp;IF(AND(E11=$S$9,F11=$U$8),A11,"")&amp;" "&amp;IF(AND(E12=$S$9,F12=$U$8),A12,"")&amp;" "&amp;IF(AND(E13=$S$9,F13=$U$8),A13,"")&amp;" "&amp;IF(AND(E14=$S$9,F14=$U$8),A14,"")&amp;" "&amp;IF(AND(E15=$S$9,F15=$U$8),A15,"")&amp;" "&amp;IF(AND(E16=$S$9,F16=$U$8),A16,"")&amp;" "&amp;IF(AND(E17=$S$9,F17=$U$8),A17,"")&amp;" "&amp;IF(AND(E18=$S$9,F18=$U$8),A18,"")&amp;" "&amp;IF(AND(E19=$S$9,F19=$U$8),A19,"")&amp;" "&amp;IF(AND(E20=$S$9,F20=$U$8),A20,"")&amp;" "&amp;IF(AND(E21=$S$9,F21=$U$8),A21,"")&amp;" "&amp;IF(AND(E22=$S$9,F22=$U$8),A22,"")&amp;" "&amp;IF(AND(E23=$S$9,F23=$U$8),A23,"")&amp;" "&amp;IF(AND(E24=$S$9,F24=$U$8),A24,"")&amp;" "&amp;IF(AND(E25=$S$9,F25=$U$8),A25,"")&amp;" "&amp;IF(AND(E26=$S$9,F26=$U$8),A26,"")&amp;" "&amp;IF(AND(E27=$S$9,F27=$U$8),A27,"")&amp;" "&amp;IF(AND(E28=$S$9,F28=$U$8),A28,"")</f>
        <v xml:space="preserve">                   </v>
      </c>
      <c r="M9" s="103" t="str">
        <f>+IF(AND(E9=$S$9,F9=$V$8),A9,"")&amp;" "&amp;IF(AND(E10=$S$9,F10=$V$8),A10,"")&amp;" "&amp;IF(AND(E11=$S$9,F11=$V$8),A11,"")&amp;" "&amp;IF(AND(E12=$S$9,F12=$V$8),A12,"")&amp;" "&amp;IF(AND(E13=$S$9,F13=$V$8),A13,"")&amp;" "&amp;IF(AND(E14=$S$9,F14=$V$8),A14,"")&amp;" "&amp;IF(AND(E15=$S$9,F15=$V$8),A15,"")&amp;" "&amp;IF(AND(E16=$S$9,F16=$V$8),A16,"")&amp;" "&amp;IF(AND(E17=$S$9,F17=$V$8),A17,"")&amp;" "&amp;IF(AND(E18=$S$9,F18=$V$8),A18,"")&amp;" "&amp;IF(AND(E19=$S$9,F19=$V$8),A19,"")&amp;" "&amp;IF(AND(E20=$S$9,F20=$V$8),A20,"")&amp;" "&amp;IF(AND(E21=$S$9,F21=$V$8),A21,"")&amp;" "&amp;IF(AND(E22=$S$9,F22=$V$8),A22,"")&amp;" "&amp;IF(AND(E23=$S$9,F23=$V$8),A23,"")&amp;" "&amp;IF(AND(E24=$S$9,F24=$V$8),A24,"")&amp;" "&amp;IF(AND(E25=$S$9,F25=$V$8),A25,"")&amp;" "&amp;IF(AND(E26=$S$9,F26=$V$8),A26,"")&amp;" "&amp;IF(AND(E27=$S$9,F27=$V$8),A27,"")&amp;" "&amp;IF(AND(E28=$S$9,F28=$V$8),A28,"")</f>
        <v xml:space="preserve">                   </v>
      </c>
      <c r="N9" s="103" t="str">
        <f>+IF(AND(E9=$S$9,F9=$W$8),A9,"")&amp;" "&amp;IF(AND(E10=$S$9,F10=$W$8),A10,"")&amp;" "&amp;IF(AND(E11=$S$9,F11=$W$8),A11,"")&amp;" "&amp;IF(AND(E12=$S$9,F12=$W$8),A12,"")&amp;" "&amp;IF(AND(E13=$S$9,F13=$W$8),A13,"")&amp;" "&amp;IF(AND(E14=$S$9,F14=$W$8),A14,"")&amp;" "&amp;IF(AND(E15=$S$9,F15=$W$8),A15,"")&amp;" "&amp;IF(AND(E16=$S$9,F16=$W$8),A16,"")&amp;" "&amp;IF(AND(E17=$S$9,F17=$W$8),A17,"")&amp;" "&amp;IF(AND(E18=$S$9,F18=$W$8),A18,"")&amp;" "&amp;IF(AND(E19=$S$9,F19=$W$8),A19,"")&amp;" "&amp;IF(AND(E20=$S$9,F20=$W$8),A20,"")&amp;" "&amp;IF(AND(E21=$S$9,F21=$W$8),A21,"")&amp;" "&amp;IF(AND(E22=$S$9,F22=$W$8),A22,"")&amp;" "&amp;IF(AND(E23=$S$9,F23=$W$8),A23,"")&amp;" "&amp;IF(AND(E24=$S$9,F24=$W$8),A24,"")&amp;" "&amp;IF(AND(E25=$S$9,F25=$W$8),A25,"")&amp;" "&amp;IF(AND(E26=$S$9,F26=$W$8),A26,"")&amp;" "&amp;IF(AND(E27=$S$9,F27=$W$8),A27,"")&amp;" "&amp;IF(AND(E28=$S$9,F28=$W$8),A28,"")</f>
        <v xml:space="preserve">                   </v>
      </c>
      <c r="O9" s="104" t="str">
        <f>+IF(AND(E9=$S$9,F9=$X$8),A9,"")&amp;" "&amp;IF(AND(E10=$S$9,F10=$X$8),A10,"")&amp;" "&amp;IF(AND(E11=$S$9,F11=$X$8),A11,"")&amp;" "&amp;IF(AND(E12=$S$9,F12=$X$8),A12,"")&amp;" "&amp;IF(AND(E13=$S$9,F13=$X$8),A13,"")&amp;" "&amp;IF(AND(E14=$S$9,F14=$X$8),A14,"")&amp;" "&amp;IF(AND(E15=$S$9,F15=$X$8),A15,"")&amp;" "&amp;IF(AND(E16=$S$9,F16=$X$8),A16,"")&amp;" "&amp;IF(AND(E17=$S$9,F17=$X$8),A17,"")&amp;" "&amp;IF(AND(E18=$S$9,F18=$X$8),A18,"")&amp;" "&amp;IF(AND(E19=$S$9,F19=$X$8),A19,"")&amp;" "&amp;IF(AND(E20=$S$9,F20=$X$8),A20,"")&amp;" "&amp;IF(AND(E21=$S$9,F21=$X$8),A21,"")&amp;" "&amp;IF(AND(E22=$S$9,F22=$X$8),A22,"")&amp;" "&amp;IF(AND(E23=$S$9,F23=$X$8),A23,"")&amp;" "&amp;IF(AND(E24=$S$9,F24=$X$8),A24,"")&amp;" "&amp;IF(AND(E25=$S$9,F25=$X$8),A25,"")&amp;" "&amp;IF(AND(E26=$S$9,F26=$X$8),A26,"")&amp;" "&amp;IF(AND(E27=$S$9,F27=$X$8),A27,"")&amp;" "&amp;IF(AND(E28=$S$9,F28=$X$8),A28,"")</f>
        <v xml:space="preserve">                   </v>
      </c>
      <c r="P9" s="102"/>
      <c r="Q9" s="440" t="s">
        <v>53</v>
      </c>
      <c r="R9" s="105">
        <v>1</v>
      </c>
      <c r="S9" s="96" t="s">
        <v>61</v>
      </c>
      <c r="T9" s="103" t="s">
        <v>84</v>
      </c>
      <c r="U9" s="103" t="s">
        <v>84</v>
      </c>
      <c r="V9" s="103" t="s">
        <v>84</v>
      </c>
      <c r="W9" s="103" t="s">
        <v>84</v>
      </c>
      <c r="X9" s="104" t="s">
        <v>83</v>
      </c>
      <c r="AA9" s="86"/>
      <c r="AB9" s="86"/>
      <c r="AC9" s="98"/>
      <c r="AD9" s="98"/>
      <c r="AE9" s="98"/>
      <c r="AF9" s="106"/>
      <c r="AG9" s="106"/>
      <c r="AH9" s="106"/>
      <c r="AI9" s="106"/>
      <c r="AJ9" s="106"/>
      <c r="AK9" s="98"/>
      <c r="AL9" s="98"/>
    </row>
    <row r="10" spans="1:48" ht="30.95" customHeight="1" x14ac:dyDescent="0.2">
      <c r="A10" s="99" t="str">
        <f>'2 CONTEXTO E IDENTIFICACIÓN'!A12</f>
        <v>R2</v>
      </c>
      <c r="B10" s="100" t="str">
        <f>+'2 CONTEXTO E IDENTIFICACIÓN'!F12</f>
        <v>Posibilidad de pérdida económica por contratación sin el lleno de requisitos de acuerdo al estatuto y manual de contratación debido a la falta de verificaciónen en la etapa precontractual</v>
      </c>
      <c r="C10" s="128">
        <f>+'5 VALORACIÓN DEL CONTROL'!S18</f>
        <v>0.48</v>
      </c>
      <c r="D10" s="101">
        <f>+'5 VALORACIÓN DEL CONTROL'!T18</f>
        <v>0.8</v>
      </c>
      <c r="E10" s="129" t="str">
        <f t="shared" ref="E10:E28" si="0">+IF(C10=0,"",IF(C10&lt;=$R$13,$S$13,IF(C10&lt;=$R$12,$S$12,IF(C10&lt;=$R$11,$S$11,IF(C10&lt;=$R$10,$S$10,IF(C10&lt;=$R$9,$S$9,""))))))</f>
        <v>Media</v>
      </c>
      <c r="F10" s="129" t="str">
        <f t="shared" ref="F10:F28" si="1">+IF(D10=0,"",IF(D10&lt;=$T$7,$T$8,IF(D10&lt;=$U$7,$U$8,IF(D10&lt;=$V$7,$V$8,IF(D10&lt;=$W$7,$W$8,IF(D10&lt;=$X$7,$X$8,""))))))</f>
        <v>Mayor</v>
      </c>
      <c r="G10" s="100" t="str">
        <f>+IF(E10=$S$9,IF(F10=$T$8,$T$9,IF(F10=$U$8,$U$9,IF(F10=$V$8,$V$9,IF(F10=$W$8,$W$9,IF(F10=$X$8,$X$9))))),IF(E10=$S$10,IF(F10=$T$8,$T$10,IF(F10=$U$8,$U$10,IF(F10=$V$8,$V$10,IF(F10=$W$8,$W$10,IF(F10=$X$8,$X$10))))),IF(E10=$S$11,IF(F10=$T$8,$T$11,IF(F10=$U$8,$U$11,IF(F10=$V$8,$V$11,IF(F10=$W$8,$W$11,IF(F10=$X$8,$X$11))))),IF(E10=$S$12,IF(F10=$T$8,$T$12,IF(F10=$U$8,$U$12,IF(F10=$V$8,$V$12,IF(F10=$W$8,$W$12,IF(F10=$X$8,$X$12))))),IF(E10=$S$13,IF(F10=$T$8,$T$13,IF(F10=$U$8,$U$13,IF(F10=$V$8,$V$13,IF(F10=$W$8,$W$13,IF(F10=$X$8,$X$13))))),"")))))</f>
        <v>Alto</v>
      </c>
      <c r="H10" s="102"/>
      <c r="I10" s="397"/>
      <c r="J10" s="93" t="s">
        <v>60</v>
      </c>
      <c r="K10" s="107" t="str">
        <f>+IF(AND(E9=$S$10,F9=$T$8),A9,"")&amp;" "&amp;IF(AND(E10=$S$10,F10=$T$8),A10,"")&amp;" "&amp;IF(AND(E11=$S$10,F11=$T$8),A11,"")&amp;" "&amp;IF(AND(E12=$S$10,F12=$T$8),A12,"")&amp;" "&amp;IF(AND(E13=$S$10,F13=$T$8),A13,"")&amp;" "&amp;IF(AND(E14=$S$10,F14=$T$8),A14,"")&amp;" "&amp;IF(AND(E15=$S$10,F15=$T$8),A15,"")&amp;" "&amp;IF(AND(E16=$S$10,F16=$T$8),A16,"")&amp;" "&amp;IF(AND(E17=$S$10,F17=$T$8),A17,"")&amp;" "&amp;IF(AND(E18=$S$10,F18=$T$8),A18,"")&amp;" "&amp;IF(AND(E19=$S$10,F19=$T$8),A19,"")&amp;" "&amp;IF(AND(E20=$S$10,F20=$T$8),A20,"")&amp;" "&amp;IF(AND(E21=$S$10,F21=$T$8),A21,"")&amp;" "&amp;IF(AND(E22=$S$10,F22=$T$8),A22,"")&amp;" "&amp;IF(AND(E23=$S$10,F23=$T$8),A23,"")&amp;" "&amp;IF(AND(E24=$S$10,F24=$T$8),A24,"")&amp;" "&amp;IF(AND(E25=$S$10,F25=$T$8),A25,"")&amp;" "&amp;IF(AND(E26=$S$10,F26=$T$8),A26,"")&amp;" "&amp;IF(AND(E27=$S$10,F27=$T$8),A27,"")&amp;" "&amp;IF(AND(E28=$S$10,F28=$T$8),A28,"")</f>
        <v xml:space="preserve">                   </v>
      </c>
      <c r="L10" s="107" t="str">
        <f>+IF(AND(E9=$S$10,F9=$U$8),A9,"")&amp;" "&amp;IF(AND(E10=$S$10,F10=$U$8),A10,"")&amp;" "&amp;IF(AND(E11=$S$10,F11=$U$8),A11,"")&amp;" "&amp;IF(AND(E12=$S$10,F12=$U$8),A12,"")&amp;" "&amp;IF(AND(E13=$S$10,F13=$U$8),A13,"")&amp;" "&amp;IF(AND(E14=$S$10,F14=$U$8),A14,"")&amp;" "&amp;IF(AND(E15=$S$10,F15=$U$8),A15,"")&amp;" "&amp;IF(AND(E16=$S$10,F16=$U$8),A16,"")&amp;" "&amp;IF(AND(E17=$S$10,F17=$U$8),A17,"")&amp;" "&amp;IF(AND(E18=$S$10,F18=$U$8),A18,"")&amp;" "&amp;IF(AND(E19=$S$10,F19=$U$8),A19,"")&amp;" "&amp;IF(AND(E20=$S$10,F20=$U$8),A20,"")&amp;" "&amp;IF(AND(E21=$S$10,F21=$U$8),A21,"")&amp;" "&amp;IF(AND(E22=$S$10,F22=$U$8),A22,"")&amp;" "&amp;IF(AND(E23=$S$10,F23=$U$8),A23,"")&amp;" "&amp;IF(AND(E24=$S$10,F24=$U$8),A24,"")&amp;" "&amp;IF(AND(E25=$S$10,F25=$U$8),A25,"")&amp;" "&amp;IF(AND(E26=$S$10,F26=$U$8),A26,"")&amp;" "&amp;IF(AND(E27=$S$10,F27=$U$8),A27,"")&amp;" "&amp;IF(AND(E28=$S$10,F28=$U$8),A28,"")</f>
        <v xml:space="preserve">                   </v>
      </c>
      <c r="M10" s="103" t="str">
        <f>+IF(AND(E9=$S$10,F9=$V$8),A9,"")&amp;" "&amp;IF(AND(E10=$S$10,F10=$V$8),A10,"")&amp;" "&amp;IF(AND(E11=$S$10,F11=$V$8),A11,"")&amp;" "&amp;IF(AND(E12=$S$10,F12=$V$8),A12,"")&amp;" "&amp;IF(AND(E13=$S$10,F13=$V$8),A13,"")&amp;" "&amp;IF(AND(E14=$S$10,F14=$V$8),A14,"")&amp;" "&amp;IF(AND(E15=$S$10,F15=$V$8),A15,"")&amp;" "&amp;IF(AND(E16=$S$10,F16=$V$8),A16,"")&amp;" "&amp;IF(AND(E17=$S$10,F17=$V$8),A17,"")&amp;" "&amp;IF(AND(E18=$S$10,F18=$V$8),A18,"")&amp;" "&amp;IF(AND(E19=$S$10,F19=$V$8),A19,"")&amp;" "&amp;IF(AND(E20=$S$10,F20=$V$8),A20,"")&amp;" "&amp;IF(AND(E21=$S$10,F21=$V$8),A21,"")&amp;" "&amp;IF(AND(E22=$S$10,F22=$V$8),A22,"")&amp;" "&amp;IF(AND(E23=$S$10,F23=$V$8),A23,"")&amp;" "&amp;IF(AND(E24=$S$10,F24=$V$8),A24,"")&amp;" "&amp;IF(AND(E25=$S$10,F25=$V$8),A25,"")&amp;" "&amp;IF(AND(E26=$S$10,F26=$V$8),A26,"")&amp;" "&amp;IF(AND(E27=$S$10,F27=$V$8),A27,"")&amp;" "&amp;IF(AND(E28=$S$10,F28=$V$8),A28,"")</f>
        <v xml:space="preserve">                   </v>
      </c>
      <c r="N10" s="103" t="str">
        <f>+IF(AND(E9=$S$10,F9=$W$8),A9,"")&amp;" "&amp;IF(AND(E10=$S$10,F10=$W$8),A10,"")&amp;" "&amp;IF(AND(E11=$S$10,F11=$W$8),A11,"")&amp;" "&amp;IF(AND(E12=$S$10,F12=$W$8),A12,"")&amp;" "&amp;IF(AND(E13=$S$10,F13=$W$8),A13,"")&amp;" "&amp;IF(AND(E14=$S$10,F14=$W$8),A14,"")&amp;" "&amp;IF(AND(E15=$S$10,F15=$W$8),A15,"")&amp;" "&amp;IF(AND(E16=$S$10,F16=$W$8),A16,"")&amp;" "&amp;IF(AND(E17=$S$10,F17=$W$8),A17,"")&amp;" "&amp;IF(AND(E18=$S$10,F18=$W$8),A18,"")&amp;" "&amp;IF(AND(E19=$S$10,F19=$W$8),A19,"")&amp;" "&amp;IF(AND(E20=$S$10,F20=$W$8),A20,"")&amp;" "&amp;IF(AND(E21=$S$10,F21=$W$8),A21,"")&amp;" "&amp;IF(AND(E22=$S$10,F22=$W$8),A22,"")&amp;" "&amp;IF(AND(E23=$S$10,F23=$W$8),A23,"")&amp;" "&amp;IF(AND(E24=$S$10,F24=$W$8),A24,"")&amp;" "&amp;IF(AND(E25=$S$10,F25=$W$8),A25,"")&amp;" "&amp;IF(AND(E26=$S$10,F26=$W$8),A26,"")&amp;" "&amp;IF(AND(E27=$S$10,F27=$W$8),A27,"")&amp;" "&amp;IF(AND(E28=$S$10,F28=$W$8),A28,"")</f>
        <v xml:space="preserve">                   </v>
      </c>
      <c r="O10" s="104" t="str">
        <f>+IF(AND(E9=$S$10,F9=$X$8),A9,"")&amp;" "&amp;IF(AND(E10=$S$10,F10=$X$8),A10,"")&amp;" "&amp;IF(AND(E11=$S$10,F11=$X$8),A11,"")&amp;" "&amp;IF(AND(E12=$S$10,F12=$X$8),A12,"")&amp;" "&amp;IF(AND(E13=$S$10,F13=$X$8),A13,"")&amp;" "&amp;IF(AND(E14=$S$10,F14=$X$8),A14,"")&amp;" "&amp;IF(AND(E15=$S$10,F15=$X$8),A15,"")&amp;" "&amp;IF(AND(E16=$S$10,F16=$X$8),A16,"")&amp;" "&amp;IF(AND(E17=$S$10,F17=$X$8),A17,"")&amp;" "&amp;IF(AND(E18=$S$10,F18=$X$8),A18,"")&amp;" "&amp;IF(AND(E19=$S$10,F19=$X$8),A19,"")&amp;" "&amp;IF(AND(E20=$S$10,F20=$X$8),A20,"")&amp;" "&amp;IF(AND(E21=$S$10,F21=$X$8),A21,"")&amp;" "&amp;IF(AND(E22=$S$10,F22=$X$8),A22,"")&amp;" "&amp;IF(AND(E23=$S$10,F23=$X$8),A23,"")&amp;" "&amp;IF(AND(E24=$S$10,F24=$X$8),A24,"")&amp;" "&amp;IF(AND(E25=$S$10,F25=$X$8),A25,"")&amp;" "&amp;IF(AND(E26=$S$10,F26=$X$8),A26,"")&amp;" "&amp;IF(AND(E27=$S$10,F27=$X$8),A27,"")&amp;" "&amp;IF(AND(E28=$S$10,F28=$X$8),A28,"")</f>
        <v xml:space="preserve">                   </v>
      </c>
      <c r="P10" s="102"/>
      <c r="Q10" s="440"/>
      <c r="R10" s="105">
        <v>0.8</v>
      </c>
      <c r="S10" s="96" t="s">
        <v>60</v>
      </c>
      <c r="T10" s="107" t="s">
        <v>5</v>
      </c>
      <c r="U10" s="107" t="s">
        <v>5</v>
      </c>
      <c r="V10" s="103" t="s">
        <v>84</v>
      </c>
      <c r="W10" s="103" t="s">
        <v>84</v>
      </c>
      <c r="X10" s="104" t="s">
        <v>83</v>
      </c>
      <c r="AA10" s="86"/>
      <c r="AB10" s="86"/>
      <c r="AC10" s="98"/>
      <c r="AD10" s="108"/>
      <c r="AE10" s="109"/>
      <c r="AF10" s="106"/>
      <c r="AG10" s="106"/>
      <c r="AH10" s="106"/>
      <c r="AI10" s="106"/>
      <c r="AJ10" s="106"/>
      <c r="AK10" s="98"/>
      <c r="AL10" s="98"/>
    </row>
    <row r="11" spans="1:48" ht="30.95" customHeight="1" x14ac:dyDescent="0.2">
      <c r="A11" s="99" t="str">
        <f>'2 CONTEXTO E IDENTIFICACIÓN'!A13</f>
        <v>R3</v>
      </c>
      <c r="B11" s="100" t="str">
        <f>+'2 CONTEXTO E IDENTIFICACIÓN'!F13</f>
        <v>Posibilidad de pérdida económica por incumplimiento del objeto contractual  debido a la inadecuada supervisión</v>
      </c>
      <c r="C11" s="128">
        <f>+'5 VALORACIÓN DEL CONTROL'!S22</f>
        <v>0.48</v>
      </c>
      <c r="D11" s="101">
        <f>+'5 VALORACIÓN DEL CONTROL'!T22</f>
        <v>0.8</v>
      </c>
      <c r="E11" s="129" t="str">
        <f t="shared" si="0"/>
        <v>Media</v>
      </c>
      <c r="F11" s="129" t="str">
        <f t="shared" si="1"/>
        <v>Mayor</v>
      </c>
      <c r="G11" s="100" t="str">
        <f>+IF(E11=$S$9,IF(F11=$T$8,$T$9,IF(F11=$U$8,$U$9,IF(F11=$V$8,$V$9,IF(F11=$W$8,$W$9,IF(F11=$X$8,$X$9))))),IF(E11=$S$10,IF(F11=$T$8,$T$10,IF(F11=$U$8,$U$10,IF(F11=$V$8,$V$10,IF(F11=$W$8,$W$10,IF(F11=$X$8,$X$10))))),IF(E11=$S$11,IF(F11=$T$8,$T$11,IF(F11=$U$8,$U$11,IF(F11=$V$8,$V$11,IF(F11=$W$8,$W$11,IF(F11=$X$8,$X$11))))),IF(E11=$S$12,IF(F11=$T$8,$T$12,IF(F11=$U$8,$U$12,IF(F11=$V$8,$V$12,IF(F11=$W$8,$W$12,IF(F11=$X$8,$X$12))))),IF(E11=$S$13,IF(F11=$T$8,$T$13,IF(F11=$U$8,$U$13,IF(F11=$V$8,$V$13,IF(F11=$W$8,$W$13,IF(F11=$X$8,$X$13))))),"")))))</f>
        <v>Alto</v>
      </c>
      <c r="H11" s="102"/>
      <c r="I11" s="397"/>
      <c r="J11" s="93" t="s">
        <v>58</v>
      </c>
      <c r="K11" s="107" t="str">
        <f>+IF(AND(E9=$S$11,F9=$T$8),A9,"")&amp;" "&amp;IF(AND(E10=$S$11,F10=$T$8),A10,"")&amp;" "&amp;IF(AND(E11=$S$11,F11=$T$8),A11,"")&amp;" "&amp;IF(AND(E12=$S$11,F12=$T$8),A12,"")&amp;" "&amp;IF(AND(E13=$S$11,F13=$T$8),A13,"")&amp;" "&amp;IF(AND(E14=$S$11,F14=$T$8),A14,"")&amp;" "&amp;IF(AND(E15=$S$11,F15=$T$8),A15,"")&amp;" "&amp;IF(AND(E16=$S$11,F16=$T$8),A16,"")&amp;" "&amp;IF(AND(E17=$S$11,F17=$T$8),A17,"")&amp;" "&amp;IF(AND(E18=$S$11,F18=$T$8),A18,"")&amp;" "&amp;IF(AND(E19=$S$11,F19=$T$8),A19,"")&amp;" "&amp;IF(AND(E20=$S$11,F20=$T$8),A20,"")&amp;" "&amp;IF(AND(E21=$S$11,F21=$T$8),A21,"")&amp;" "&amp;IF(AND(E22=$S$11,F22=$T$8),A22,"")&amp;" "&amp;IF(AND(E23=$S$11,F23=$T$8),A23,"")&amp;" "&amp;IF(AND(E24=$S$11,F24=$T$8),A24,"")&amp;" "&amp;IF(AND(E25=$S$11,F25=$T$8),A25,"")&amp;" "&amp;IF(AND(E26=$S$11,F26=$T$8),A26,"")&amp;" "&amp;IF(AND(E27=$S$11,F27=$T$8),A27,"")&amp;" "&amp;IF(AND(E28=$S$11,F28=$T$8),A28,"")</f>
        <v xml:space="preserve">                   </v>
      </c>
      <c r="L11" s="107" t="str">
        <f>+IF(AND(E9=$S$11,F9=$U$8),A9,"")&amp;" "&amp;IF(AND(E10=$S$11,F10=$U$8),A10,"")&amp;" "&amp;IF(AND(E11=$S$11,F11=$U$8),A11,"")&amp;" "&amp;IF(AND(E12=$S$11,F12=$U$8),A12,"")&amp;" "&amp;IF(AND(E13=$S$11,F13=$U$8),A13,"")&amp;" "&amp;IF(AND(E14=$S$11,F14=$U$8),A14,"")&amp;" "&amp;IF(AND(E15=$S$11,F15=$U$8),A15,"")&amp;" "&amp;IF(AND(E16=$S$11,F16=$U$8),A16,"")&amp;" "&amp;IF(AND(E17=$S$11,F17=$U$8),A17,"")&amp;" "&amp;IF(AND(E18=$S$11,F18=$U$8),A18,"")&amp;" "&amp;IF(AND(E19=$S$11,F19=$U$8),A19,"")&amp;" "&amp;IF(AND(E20=$S$11,F20=$U$8),A20,"")&amp;" "&amp;IF(AND(E21=$S$11,F21=$U$8),A21,"")&amp;" "&amp;IF(AND(E22=$S$11,F22=$U$8),A22,"")&amp;" "&amp;IF(AND(E23=$S$11,F23=$U$8),A23,"")&amp;" "&amp;IF(AND(E24=$S$11,F24=$U$8),A24,"")&amp;" "&amp;IF(AND(E25=$S$11,F25=$U$8),A25,"")&amp;" "&amp;IF(AND(E26=$S$11,F26=$U$8),A26,"")&amp;" "&amp;IF(AND(E27=$S$11,F27=$U$8),A27,"")&amp;" "&amp;IF(AND(E28=$S$11,F28=$U$8),A28,"")</f>
        <v xml:space="preserve">                   </v>
      </c>
      <c r="M11" s="107" t="str">
        <f>+IF(AND(E9=$S$11,F9=$V$8),A9,"")&amp;" "&amp;IF(AND(E10=$S$11,F10=$V$8),A10,"")&amp;" "&amp;IF(AND(E11=$S$11,F11=$V$8),A11,"")&amp;" "&amp;IF(AND(E12=$S$11,F12=$V$8),A12,"")&amp;" "&amp;IF(AND(E13=$S$11,F13=$V$8),A13,"")&amp;" "&amp;IF(AND(E14=$S$11,F14=$V$8),A14,"")&amp;" "&amp;IF(AND(E15=$S$11,F15=$V$8),A15,"")&amp;" "&amp;IF(AND(E16=$S$11,F16=$V$8),A16,"")&amp;" "&amp;IF(AND(E17=$S$11,F17=$V$8),A17,"")&amp;" "&amp;IF(AND(E18=$S$11,F18=$V$8),A18,"")&amp;" "&amp;IF(AND(E19=$S$11,F19=$V$8),A19,"")&amp;" "&amp;IF(AND(E20=$S$11,F20=$V$8),A20,"")&amp;" "&amp;IF(AND(E21=$S$11,F21=$V$8),A21,"")&amp;" "&amp;IF(AND(E22=$S$11,F22=$V$8),A22,"")&amp;" "&amp;IF(AND(E23=$S$11,F23=$V$8),A23,"")&amp;" "&amp;IF(AND(E24=$S$11,F24=$V$8),A24,"")&amp;" "&amp;IF(AND(E25=$S$11,F25=$V$8),A25,"")&amp;" "&amp;IF(AND(E26=$S$11,F26=$V$8),A26,"")&amp;" "&amp;IF(AND(E27=$S$11,F27=$V$8),A27,"")&amp;" "&amp;IF(AND(E28=$S$11,F28=$V$8),A28,"")</f>
        <v xml:space="preserve">                   </v>
      </c>
      <c r="N11" s="103" t="str">
        <f>+IF(AND(E9=$S$11,F9=$W$8),A9,"")&amp;" "&amp;IF(AND(E10=$S$11,F10=$W$8),A10,"")&amp;" "&amp;IF(AND(E11=$S$11,F11=$W$8),A11,"")&amp;" "&amp;IF(AND(E12=$S$11,F12=$W$8),A12,"")&amp;" "&amp;IF(AND(E13=$S$11,F13=$W$8),A13,"")&amp;" "&amp;IF(AND(E14=$S$11,F14=$W$8),A14,"")&amp;" "&amp;IF(AND(E15=$S$11,F15=$W$8),A15,"")&amp;" "&amp;IF(AND(E16=$S$11,F16=$W$8),A16,"")&amp;" "&amp;IF(AND(E17=$S$11,F17=$W$8),A17,"")&amp;" "&amp;IF(AND(E18=$S$11,F18=$W$8),A18,"")&amp;" "&amp;IF(AND(E19=$S$11,F19=$W$8),A19,"")&amp;" "&amp;IF(AND(E20=$S$11,F20=$W$8),A20,"")&amp;" "&amp;IF(AND(E21=$S$11,F21=$W$8),A21,"")&amp;" "&amp;IF(AND(E22=$S$11,F22=$W$8),A22,"")&amp;" "&amp;IF(AND(E23=$S$11,F23=$W$8),A23,"")&amp;" "&amp;IF(AND(E24=$S$11,F24=$W$8),A24,"")&amp;" "&amp;IF(AND(E25=$S$11,F25=$W$8),A25,"")&amp;" "&amp;IF(AND(E26=$S$11,F26=$W$8),A26,"")&amp;" "&amp;IF(AND(E27=$S$11,F27=$W$8),A27,"")&amp;" "&amp;IF(AND(E28=$S$11,F28=$W$8),A28,"")</f>
        <v xml:space="preserve"> R2 R3                 </v>
      </c>
      <c r="O11" s="104" t="str">
        <f>+IF(AND(E9=$S$11,F9=$X$8),A9,"")&amp;" "&amp;IF(AND(E10=$S$11,F10=$X$8),A10,"")&amp;" "&amp;IF(AND(E11=$S$11,F11=$X$8),A11,"")&amp;" "&amp;IF(AND(E12=$S$11,F12=$X$8),A12,"")&amp;" "&amp;IF(AND(E13=$S$11,F13=$X$8),A13,"")&amp;" "&amp;IF(AND(E14=$S$11,F14=$X$8),A14,"")&amp;" "&amp;IF(AND(E15=$S$11,F15=$X$8),A15,"")&amp;" "&amp;IF(AND(E16=$S$11,F16=$X$8),A16,"")&amp;" "&amp;IF(AND(E17=$S$11,F17=$X$8),A17,"")&amp;" "&amp;IF(AND(E18=$S$11,F18=$X$8),A18,"")&amp;" "&amp;IF(AND(E19=$S$11,F19=$X$8),A19,"")&amp;" "&amp;IF(AND(E20=$S$11,F20=$X$8),A20,"")&amp;" "&amp;IF(AND(E21=$S$11,F21=$X$8),A21,"")&amp;" "&amp;IF(AND(E22=$S$11,F22=$X$8),A22,"")&amp;" "&amp;IF(AND(E23=$S$11,F23=$X$8),A23,"")&amp;" "&amp;IF(AND(E24=$S$11,F24=$X$8),A24,"")&amp;" "&amp;IF(AND(E25=$S$11,F25=$X$8),A25,"")&amp;" "&amp;IF(AND(E26=$S$11,F26=$X$8),A26,"")&amp;" "&amp;IF(AND(E27=$S$11,F27=$X$8),A27,"")&amp;" "&amp;IF(AND(E28=$S$11,F28=$X$8),A28,"")</f>
        <v xml:space="preserve">                   </v>
      </c>
      <c r="P11" s="102"/>
      <c r="Q11" s="440"/>
      <c r="R11" s="105">
        <v>0.6</v>
      </c>
      <c r="S11" s="96" t="s">
        <v>58</v>
      </c>
      <c r="T11" s="107" t="s">
        <v>5</v>
      </c>
      <c r="U11" s="107" t="s">
        <v>5</v>
      </c>
      <c r="V11" s="107" t="s">
        <v>5</v>
      </c>
      <c r="W11" s="103" t="s">
        <v>84</v>
      </c>
      <c r="X11" s="104" t="s">
        <v>83</v>
      </c>
      <c r="AA11" s="86"/>
      <c r="AB11" s="86"/>
      <c r="AC11" s="98"/>
      <c r="AD11" s="108"/>
      <c r="AE11" s="109"/>
      <c r="AF11" s="106"/>
      <c r="AG11" s="106"/>
      <c r="AH11" s="106"/>
      <c r="AI11" s="106"/>
      <c r="AJ11" s="110"/>
      <c r="AK11" s="98"/>
      <c r="AL11" s="98"/>
    </row>
    <row r="12" spans="1:48" ht="30.95" customHeight="1" x14ac:dyDescent="0.2">
      <c r="A12" s="99" t="str">
        <f>'2 CONTEXTO E IDENTIFICACIÓN'!A14</f>
        <v>R4</v>
      </c>
      <c r="B12" s="100" t="str">
        <f>+'2 CONTEXTO E IDENTIFICACIÓN'!F14</f>
        <v>Posibilidad de pérdida económica y reputacional por recibir o solicitar cualquier dádiva o beneficio a nombre propio o de terceros, para el direccionamiento de estudios previos, evaluaciones o aplicación de una modalidad de selección diferente a la que corresponda por ley debido al interés en adjudicar y/o celebrar un contrato que beneficie a un proponente</v>
      </c>
      <c r="C12" s="128">
        <f>+'5 VALORACIÓN DEL CONTROL'!S26</f>
        <v>0.28799999999999998</v>
      </c>
      <c r="D12" s="101">
        <f>+'5 VALORACIÓN DEL CONTROL'!T26</f>
        <v>0.8</v>
      </c>
      <c r="E12" s="129" t="str">
        <f t="shared" si="0"/>
        <v>Baja</v>
      </c>
      <c r="F12" s="129" t="str">
        <f t="shared" si="1"/>
        <v>Mayor</v>
      </c>
      <c r="G12" s="100" t="str">
        <f t="shared" ref="G12:G28" si="2">+IF(E12=$S$9,IF(F12=$T$8,$T$9,IF(F12=$U$8,$U$9,IF(F12=$V$8,$V$9,IF(F12=$W$8,$W$9,IF(F12=$X$8,$X$9))))),IF(E12=$S$10,IF(F12=$T$8,$T$10,IF(F12=$U$8,$U$10,IF(F12=$V$8,$V$10,IF(F12=$W$8,$W$10,IF(F12=$X$8,$X$10))))),IF(E12=$S$11,IF(F12=$T$8,$T$11,IF(F12=$U$8,$U$11,IF(F12=$V$8,$V$11,IF(F12=$W$8,$W$11,IF(F12=$X$8,$X$11))))),IF(E12=$S$12,IF(F12=$T$8,$T$12,IF(F12=$U$8,$U$12,IF(F12=$V$8,$V$12,IF(F12=$W$8,$W$12,IF(F12=$X$8,$X$12))))),IF(E12=$S$13,IF(F12=$T$8,$T$13,IF(F12=$U$8,$U$13,IF(F12=$V$8,$V$13,IF(F12=$W$8,$W$13,IF(F12=$X$8,$X$13))))),"")))))</f>
        <v>Alto</v>
      </c>
      <c r="H12" s="102"/>
      <c r="I12" s="397"/>
      <c r="J12" s="93" t="s">
        <v>56</v>
      </c>
      <c r="K12" s="111" t="str">
        <f>+IF(AND(E9=$S$12,F9=$T$8),A9,"")&amp;" "&amp;IF(AND(E10=$S$12,F10=$T$8),A10,"")&amp;" "&amp;IF(AND(E11=$S$12,F11=$T$8),A11,"")&amp;" "&amp;IF(AND(E12=$S$12,F12=$T$8),A12,"")&amp;" "&amp;IF(AND(E13=$S$12,F13=$T$8),A13,"")&amp;" "&amp;IF(AND(E14=$S$12,F14=$T$8),A14,"")&amp;" "&amp;IF(AND(E15=$S$12,F15=$T$8),A15,"")&amp;" "&amp;IF(AND(E16=$S$12,F16=$T$8),A16,"")&amp;" "&amp;IF(AND(E17=$S$12,F17=$T$8),A17,"")&amp;" "&amp;IF(AND(E18=$S$12,F18=$T$8),A18,"")&amp;" "&amp;IF(AND(E19=$S$12,F19=$T$8),A19,"")&amp;" "&amp;IF(AND(E20=$S$12,F20=$T$8),A20,"")&amp;" "&amp;IF(AND(E21=$S$12,F21=$T$8),A21,"")&amp;" "&amp;IF(AND(E22=$S$12,F22=$T$8),A22,"")&amp;" "&amp;IF(AND(E23=$S$12,F23=$T$8),A23,"")&amp;" "&amp;IF(AND(E24=$S$12,F24=$T$8),A24,"")&amp;" "&amp;IF(AND(E25=$S$12,F25=$T$8),A25,"")&amp;" "&amp;IF(AND(E26=$S$12,F26=$T$8),A26,"")&amp;" "&amp;IF(AND(E27=$S$12,F27=$T$8),A27,"")&amp;" "&amp;IF(AND(E28=$S$12,F28=$T$8),A28,"")</f>
        <v xml:space="preserve">          R11         </v>
      </c>
      <c r="L12" s="107" t="str">
        <f>+IF(AND(E9=$S$12,F9=$U$8),A9,"")&amp;" "&amp;IF(AND(E10=$S$12,F10=$U$8),A10,"")&amp;" "&amp;IF(AND(E11=$S$12,F11=$U$8),A11,"")&amp;" "&amp;IF(AND(E12=$S$12,F12=$U$8),A12,"")&amp;" "&amp;IF(AND(E13=$S$12,F13=$U$8),A13,"")&amp;" "&amp;IF(AND(E14=$S$12,F14=$U$8),A14,"")&amp;" "&amp;IF(AND(E15=$S$12,F15=$U$8),A15,"")&amp;" "&amp;IF(AND(E16=$S$12,F16=$U$8),A16,"")&amp;" "&amp;IF(AND(E17=$S$12,F17=$U$8),A17,"")&amp;" "&amp;IF(AND(E18=$S$12,F18=$U$8),A18,"")&amp;" "&amp;IF(AND(E19=$S$12,F19=$U$8),A19,"")&amp;" "&amp;IF(AND(E20=$S$12,F20=$U$8),A20,"")&amp;" "&amp;IF(AND(E21=$S$12,F21=$U$8),A21,"")&amp;" "&amp;IF(AND(E22=$S$12,F22=$U$8),A22,"")&amp;" "&amp;IF(AND(E23=$S$12,F23=$U$8),A23,"")&amp;" "&amp;IF(AND(E24=$S$12,F24=$U$8),A24,"")&amp;" "&amp;IF(AND(E25=$S$12,F25=$U$8),A25,"")&amp;" "&amp;IF(AND(E26=$S$12,F26=$U$8),A26,"")&amp;" "&amp;IF(AND(E27=$S$12,F27=$U$8),A27,"")&amp;" "&amp;IF(AND(E28=$S$12,F28=$U$8),A28,"")</f>
        <v xml:space="preserve">                   </v>
      </c>
      <c r="M12" s="107" t="str">
        <f>+IF(AND(E9=$S$12,F9=$V$8),A9,"")&amp;" "&amp;IF(AND(E10=$S$12,F10=$V$8),A10,"")&amp;" "&amp;IF(AND(E11=$S$12,F11=$V$8),A11,"")&amp;" "&amp;IF(AND(E12=$S$12,F12=$V$8),A12,"")&amp;" "&amp;IF(AND(E13=$S$12,F13=$V$8),A13,"")&amp;" "&amp;IF(AND(E14=$S$12,F14=$V$8),A14,"")&amp;" "&amp;IF(AND(E15=$S$12,F15=$V$8),A15,"")&amp;" "&amp;IF(AND(E16=$S$12,F16=$V$8),A16,"")&amp;" "&amp;IF(AND(E17=$S$12,F17=$V$8),A17,"")&amp;" "&amp;IF(AND(E18=$S$12,F18=$V$8),A18,"")&amp;" "&amp;IF(AND(E19=$S$12,F19=$V$8),A19,"")&amp;" "&amp;IF(AND(E20=$S$12,F20=$V$8),A20,"")&amp;" "&amp;IF(AND(E21=$S$12,F21=$V$8),A21,"")&amp;" "&amp;IF(AND(E22=$S$12,F22=$V$8),A22,"")&amp;" "&amp;IF(AND(E23=$S$12,F23=$V$8),A23,"")&amp;" "&amp;IF(AND(E24=$S$12,F24=$V$8),A24,"")&amp;" "&amp;IF(AND(E25=$S$12,F25=$V$8),A25,"")&amp;" "&amp;IF(AND(E26=$S$12,F26=$V$8),A26,"")&amp;" "&amp;IF(AND(E27=$S$12,F27=$V$8),A27,"")&amp;" "&amp;IF(AND(E28=$S$12,F28=$V$8),A28,"")</f>
        <v xml:space="preserve">                   </v>
      </c>
      <c r="N12" s="103" t="str">
        <f>+IF(AND(E9=$S$12,F9=$W$8),A9,"")&amp;" "&amp;IF(AND(E10=$S$12,F10=$W$8),A10,"")&amp;" "&amp;IF(AND(E11=$S$12,F11=$W$8),A11,"")&amp;" "&amp;IF(AND(E12=$S$12,F12=$W$8),A12,"")&amp;" "&amp;IF(AND(E13=$S$12,F13=$W$8),A13,"")&amp;" "&amp;IF(AND(E14=$S$12,F14=$W$8),A14,"")&amp;" "&amp;IF(AND(E15=$S$12,F15=$W$8),A15,"")&amp;" "&amp;IF(AND(E16=$S$12,F16=$W$8),A16,"")&amp;" "&amp;IF(AND(E17=$S$12,F17=$W$8),A17,"")&amp;" "&amp;IF(AND(E18=$S$12,F18=$W$8),A18,"")&amp;" "&amp;IF(AND(E19=$S$12,F19=$W$8),A19,"")&amp;" "&amp;IF(AND(E20=$S$12,F20=$W$8),A20,"")&amp;" "&amp;IF(AND(E21=$S$12,F21=$W$8),A21,"")&amp;" "&amp;IF(AND(E22=$S$12,F22=$W$8),A22,"")&amp;" "&amp;IF(AND(E23=$S$12,F23=$W$8),A23,"")&amp;" "&amp;IF(AND(E24=$S$12,F24=$W$8),A24,"")&amp;" "&amp;IF(AND(E25=$S$12,F25=$W$8),A25,"")&amp;" "&amp;IF(AND(E26=$S$12,F26=$W$8),A26,"")&amp;" "&amp;IF(AND(E27=$S$12,F27=$W$8),A27,"")&amp;" "&amp;IF(AND(E28=$S$12,F28=$W$8),A28,"")</f>
        <v xml:space="preserve">   R4   R7  R9   R12 R13       </v>
      </c>
      <c r="O12" s="104" t="str">
        <f>+IF(AND(E9=$S$12,F9=$X$8),A9,"")&amp;" "&amp;IF(AND(E10=$S$12,F10=$X$8),A10,"")&amp;" "&amp;IF(AND(E11=$S$12,F11=$X$8),A11,"")&amp;" "&amp;IF(AND(E12=$S$12,F12=$X$8),A12,"")&amp;" "&amp;IF(AND(E13=$S$12,F13=$X$8),A13,"")&amp;" "&amp;IF(AND(E14=$S$12,F14=$X$8),A14,"")&amp;" "&amp;IF(AND(E15=$S$12,F15=$X$8),A15,"")&amp;" "&amp;IF(AND(E16=$S$12,F16=$X$8),A16,"")&amp;" "&amp;IF(AND(E17=$S$12,F17=$X$8),A17,"")&amp;" "&amp;IF(AND(E18=$S$12,F18=$X$8),A18,"")&amp;" "&amp;IF(AND(E19=$S$12,F19=$X$8),A19,"")&amp;" "&amp;IF(AND(E20=$S$12,F20=$X$8),A20,"")&amp;" "&amp;IF(AND(E21=$S$12,F21=$X$8),A21,"")&amp;" "&amp;IF(AND(E22=$S$12,F22=$X$8),A22,"")&amp;" "&amp;IF(AND(E23=$S$12,F23=$X$8),A23,"")&amp;" "&amp;IF(AND(E24=$S$12,F24=$X$8),A24,"")&amp;" "&amp;IF(AND(E25=$S$12,F25=$X$8),A25,"")&amp;" "&amp;IF(AND(E26=$S$12,F26=$X$8),A26,"")&amp;" "&amp;IF(AND(E27=$S$12,F27=$X$8),A27,"")&amp;" "&amp;IF(AND(E28=$S$12,F28=$X$8),A28,"")</f>
        <v xml:space="preserve">     R6  R8  R10          </v>
      </c>
      <c r="P12" s="102"/>
      <c r="Q12" s="440"/>
      <c r="R12" s="105">
        <v>0.4</v>
      </c>
      <c r="S12" s="96" t="s">
        <v>56</v>
      </c>
      <c r="T12" s="111" t="s">
        <v>85</v>
      </c>
      <c r="U12" s="107" t="s">
        <v>5</v>
      </c>
      <c r="V12" s="107" t="s">
        <v>5</v>
      </c>
      <c r="W12" s="103" t="s">
        <v>84</v>
      </c>
      <c r="X12" s="104" t="s">
        <v>83</v>
      </c>
      <c r="AA12" s="86"/>
      <c r="AB12" s="86"/>
      <c r="AC12" s="98"/>
      <c r="AD12" s="108"/>
      <c r="AE12" s="109"/>
      <c r="AF12" s="106"/>
      <c r="AG12" s="106"/>
      <c r="AH12" s="106"/>
      <c r="AI12" s="110"/>
      <c r="AJ12" s="106"/>
      <c r="AK12" s="98"/>
      <c r="AL12" s="98"/>
    </row>
    <row r="13" spans="1:48" ht="30.95" customHeight="1" thickBot="1" x14ac:dyDescent="0.25">
      <c r="A13" s="99" t="str">
        <f>'2 CONTEXTO E IDENTIFICACIÓN'!A15</f>
        <v>R5</v>
      </c>
      <c r="B13" s="100" t="str">
        <f>+'2 CONTEXTO E IDENTIFICACIÓN'!F15</f>
        <v>Posibilidad de pérdida económica y reputacional por fallos condenatorios a la USI ESE debido a la falta defensa, presentación de pruebas y seguimiento en los procesos judiciales</v>
      </c>
      <c r="C13" s="128">
        <f>+'5 VALORACIÓN DEL CONTROL'!S30</f>
        <v>0.14399999999999999</v>
      </c>
      <c r="D13" s="101">
        <f>+'5 VALORACIÓN DEL CONTROL'!T30</f>
        <v>0.8</v>
      </c>
      <c r="E13" s="129" t="str">
        <f t="shared" si="0"/>
        <v>Muy Baja</v>
      </c>
      <c r="F13" s="129" t="str">
        <f t="shared" si="1"/>
        <v>Mayor</v>
      </c>
      <c r="G13" s="100" t="str">
        <f t="shared" si="2"/>
        <v>Alto</v>
      </c>
      <c r="H13" s="102"/>
      <c r="I13" s="398"/>
      <c r="J13" s="112" t="s">
        <v>54</v>
      </c>
      <c r="K13" s="113" t="str">
        <f>+IF(AND(E9=$S$13,F9=$T$8),A9,"")&amp;" "&amp;IF(AND(E10=$S$13,F10=$T$8),A10,"")&amp;" "&amp;IF(AND(E11=$S$13,F11=$T$8),A11,"")&amp;" "&amp;IF(AND(E12=$S$13,F12=$T$8),A12,"")&amp;" "&amp;IF(AND(E13=$S$13,F13=$T$8),A13,"")&amp;" "&amp;IF(AND(E14=$S$13,F14=$T$8),A14,"")&amp;" "&amp;IF(AND(E15=$S$13,F15=$T$8),A15,"")&amp;" "&amp;IF(AND(E16=$S$13,F16=$T$8),A16,"")&amp;" "&amp;IF(AND(E17=$S$13,F17=$T$8),A17,"")&amp;" "&amp;IF(AND(E18=$S$13,F18=$T$8),A18,"")&amp;" "&amp;IF(AND(E19=$S$13,F19=$T$8),A19,"")&amp;" "&amp;IF(AND(E20=$S$13,F20=$T$8),A20,"")&amp;" "&amp;IF(AND(E21=$S$13,F21=$T$8),A21,"")&amp;" "&amp;IF(AND(E22=$S$13,F22=$T$8),A22,"")&amp;" "&amp;IF(AND(E23=$S$13,F23=$T$8),A23,"")&amp;" "&amp;IF(AND(E24=$S$13,F24=$T$8),A24,"")&amp;" "&amp;IF(AND(E25=$S$13,F25=$T$8),A25,"")&amp;" "&amp;IF(AND(E26=$S$13,F26=$T$8),A26,"")&amp;" "&amp;IF(AND(E27=$S$13,F27=$T$8),A27,"")&amp;" "&amp;IF(AND(E28=$S$13,F28=$T$8),A28,"")</f>
        <v xml:space="preserve">                   </v>
      </c>
      <c r="L13" s="113" t="str">
        <f>+IF(AND(E9=$S$13,F9=$U$8),A9,"")&amp;" "&amp;IF(AND(E10=$S$13,F10=$U$8),A10,"")&amp;" "&amp;IF(AND(E11=$S$13,F11=$U$8),A11,"")&amp;" "&amp;IF(AND(E12=$S$13,F12=$U$8),A12,"")&amp;" "&amp;IF(AND(E13=$S$13,F13=$U$8),A13,"")&amp;" "&amp;IF(AND(E14=$S$13,F14=$U$8),A14,"")&amp;" "&amp;IF(AND(E15=$S$13,F15=$U$8),A15,"")&amp;" "&amp;IF(AND(E16=$S$13,F16=$U$8),A16,"")&amp;" "&amp;IF(AND(E17=$S$13,F17=$U$8),A17,"")&amp;" "&amp;IF(AND(E18=$S$13,F18=$U$8),A18,"")&amp;" "&amp;IF(AND(E19=$S$13,F19=$U$8),A19,"")&amp;" "&amp;IF(AND(E20=$S$13,F20=$U$8),A20,"")&amp;" "&amp;IF(AND(E21=$S$13,F21=$U$8),A21,"")&amp;" "&amp;IF(AND(E22=$S$13,F22=$U$8),A22,"")&amp;" "&amp;IF(AND(E23=$S$13,F23=$U$8),A23,"")&amp;" "&amp;IF(AND(E24=$S$13,F24=$U$8),A24,"")&amp;" "&amp;IF(AND(E25=$S$13,F25=$U$8),A25,"")&amp;" "&amp;IF(AND(E26=$S$13,F26=$U$8),A26,"")&amp;" "&amp;IF(AND(E27=$S$13,F27=$U$8),A27,"")&amp;" "&amp;IF(AND(E28=$S$13,F28=$U$8),A28,"")</f>
        <v xml:space="preserve">                   </v>
      </c>
      <c r="M13" s="114" t="str">
        <f>+IF(AND(E9=$S$13,F9=$V$8),A9,"")&amp;" "&amp;IF(AND(E10=$S$13,F10=$V$8),A10,"")&amp;" "&amp;IF(AND(E11=$S$13,F11=$V$8),A11,"")&amp;" "&amp;IF(AND(E12=$S$13,F12=$V$8),A12,"")&amp;" "&amp;IF(AND(E13=$S$13,F13=$V$8),A13,"")&amp;" "&amp;IF(AND(E14=$S$13,F14=$V$8),A14,"")&amp;" "&amp;IF(AND(E15=$S$13,F15=$V$8),A15,"")&amp;" "&amp;IF(AND(E16=$S$13,F16=$V$8),A16,"")&amp;" "&amp;IF(AND(E17=$S$13,F17=$V$8),A17,"")&amp;" "&amp;IF(AND(E18=$S$13,F18=$V$8),A18,"")&amp;" "&amp;IF(AND(E19=$S$13,F19=$V$8),A19,"")&amp;" "&amp;IF(AND(E20=$S$13,F20=$V$8),A20,"")&amp;" "&amp;IF(AND(E21=$S$13,F21=$V$8),A21,"")&amp;" "&amp;IF(AND(E22=$S$13,F22=$V$8),A22,"")&amp;" "&amp;IF(AND(E23=$S$13,F23=$V$8),A23,"")&amp;" "&amp;IF(AND(E24=$S$13,F24=$V$8),A24,"")&amp;" "&amp;IF(AND(E25=$S$13,F25=$V$8),A25,"")&amp;" "&amp;IF(AND(E26=$S$13,F26=$V$8),A26,"")&amp;" "&amp;IF(AND(E27=$S$13,F27=$V$8),A27,"")&amp;" "&amp;IF(AND(E28=$S$13,F28=$V$8),A28,"")</f>
        <v xml:space="preserve">R1                   </v>
      </c>
      <c r="N13" s="115" t="str">
        <f>+IF(AND(E9=$S$13,F9=$W$8),A9,"")&amp;" "&amp;IF(AND(E10=$S$13,F10=$W$8),A10,"")&amp;" "&amp;IF(AND(E11=$S$13,F11=$W$8),A11,"")&amp;" "&amp;IF(AND(E12=$S$13,F12=$W$8),A12,"")&amp;" "&amp;IF(AND(E13=$S$13,F13=$W$8),A13,"")&amp;" "&amp;IF(AND(E14=$S$13,F14=$W$8),A14,"")&amp;" "&amp;IF(AND(E15=$S$13,F15=$W$8),A15,"")&amp;" "&amp;IF(AND(E16=$S$13,F16=$W$8),A16,"")&amp;" "&amp;IF(AND(E17=$S$13,F17=$W$8),A17,"")&amp;" "&amp;IF(AND(E18=$S$13,F18=$W$8),A18,"")&amp;" "&amp;IF(AND(E19=$S$13,F19=$W$8),A19,"")&amp;" "&amp;IF(AND(E20=$S$13,F20=$W$8),A20,"")&amp;" "&amp;IF(AND(E21=$S$13,F21=$W$8),A21,"")&amp;" "&amp;IF(AND(E22=$S$13,F22=$W$8),A22,"")&amp;" "&amp;IF(AND(E23=$S$13,F23=$W$8),A23,"")&amp;" "&amp;IF(AND(E24=$S$13,F24=$W$8),A24,"")&amp;" "&amp;IF(AND(E25=$S$13,F25=$W$8),A25,"")&amp;" "&amp;IF(AND(E26=$S$13,F26=$W$8),A26,"")&amp;" "&amp;IF(AND(E27=$S$13,F27=$W$8),A27,"")&amp;" "&amp;IF(AND(E28=$S$13,F28=$W$8),A28,"")</f>
        <v xml:space="preserve">    R5               </v>
      </c>
      <c r="O13" s="116" t="str">
        <f>+IF(AND(E9=$S$13,F9=$X$8),A9,"")&amp;" "&amp;IF(AND(E10=$S$13,F10=$X$8),A10,"")&amp;" "&amp;IF(AND(E11=$S$13,F11=$X$8),A11,"")&amp;" "&amp;IF(AND(E12=$S$13,F12=$X$8),A12,"")&amp;" "&amp;IF(AND(E13=$S$13,F13=$X$8),A13,"")&amp;" "&amp;IF(AND(E14=$S$13,F14=$X$8),A14,"")&amp;" "&amp;IF(AND(E15=$S$13,F15=$X$8),A15,"")&amp;" "&amp;IF(AND(E16=$S$13,F16=$X$8),A16,"")&amp;" "&amp;IF(AND(E17=$S$13,F17=$X$8),A17,"")&amp;" "&amp;IF(AND(E18=$S$13,F18=$X$8),A18,"")&amp;" "&amp;IF(AND(E19=$S$13,F19=$X$8),A19,"")&amp;" "&amp;IF(AND(E20=$S$13,F20=$X$8),A20,"")&amp;" "&amp;IF(AND(E21=$S$13,F21=$X$8),A21,"")&amp;" "&amp;IF(AND(E22=$S$13,F22=$X$8),A22,"")&amp;" "&amp;IF(AND(E23=$S$13,F23=$X$8),A23,"")&amp;" "&amp;IF(AND(E24=$S$13,F24=$X$8),A24,"")&amp;" "&amp;IF(AND(E25=$S$13,F25=$X$8),A25,"")&amp;" "&amp;IF(AND(E26=$S$13,F26=$X$8),A26,"")&amp;" "&amp;IF(AND(E27=$S$13,F27=$X$8),A27,"")&amp;" "&amp;IF(AND(E28=$S$13,F28=$X$8),A28,"")</f>
        <v xml:space="preserve">                   </v>
      </c>
      <c r="P13" s="102"/>
      <c r="Q13" s="440"/>
      <c r="R13" s="117">
        <v>0.2</v>
      </c>
      <c r="S13" s="118" t="s">
        <v>54</v>
      </c>
      <c r="T13" s="113" t="s">
        <v>85</v>
      </c>
      <c r="U13" s="113" t="s">
        <v>85</v>
      </c>
      <c r="V13" s="114" t="s">
        <v>5</v>
      </c>
      <c r="W13" s="115" t="s">
        <v>84</v>
      </c>
      <c r="X13" s="116" t="s">
        <v>83</v>
      </c>
      <c r="AA13" s="86"/>
      <c r="AB13" s="86"/>
      <c r="AC13" s="98"/>
      <c r="AD13" s="108"/>
      <c r="AE13" s="109"/>
      <c r="AF13" s="106"/>
      <c r="AG13" s="106"/>
      <c r="AH13" s="106"/>
      <c r="AI13" s="119"/>
      <c r="AJ13" s="106"/>
      <c r="AK13" s="98"/>
      <c r="AL13" s="98"/>
    </row>
    <row r="14" spans="1:48" ht="30.95" customHeight="1" x14ac:dyDescent="0.2">
      <c r="A14" s="99" t="str">
        <f>'2 CONTEXTO E IDENTIFICACIÓN'!A16</f>
        <v>R6</v>
      </c>
      <c r="B14" s="100" t="str">
        <f>+'2 CONTEXTO E IDENTIFICACIÓN'!F16</f>
        <v xml:space="preserve">Posibilidad de pérdida económica y reputacional por falta de razonabilidad de la información financiera de la Entidad debido a deficiencias en la aplicación de las políticas contables y en el proceso de depuración </v>
      </c>
      <c r="C14" s="128">
        <f>+'5 VALORACIÓN DEL CONTROL'!S34</f>
        <v>0.216</v>
      </c>
      <c r="D14" s="101">
        <f>+'5 VALORACIÓN DEL CONTROL'!T34</f>
        <v>1</v>
      </c>
      <c r="E14" s="129" t="str">
        <f t="shared" si="0"/>
        <v>Baja</v>
      </c>
      <c r="F14" s="129" t="str">
        <f t="shared" si="1"/>
        <v>Catastrófico</v>
      </c>
      <c r="G14" s="100" t="str">
        <f t="shared" si="2"/>
        <v>Extremo</v>
      </c>
      <c r="H14" s="102"/>
      <c r="I14" s="102"/>
      <c r="J14" s="102"/>
      <c r="K14" s="102"/>
      <c r="L14" s="102"/>
      <c r="M14" s="102"/>
      <c r="N14" s="102"/>
      <c r="O14" s="102"/>
      <c r="P14" s="102"/>
      <c r="AA14" s="86"/>
      <c r="AB14" s="86"/>
      <c r="AC14" s="98"/>
      <c r="AD14" s="108"/>
      <c r="AE14" s="109"/>
      <c r="AF14" s="106"/>
      <c r="AG14" s="106"/>
      <c r="AH14" s="106"/>
      <c r="AI14" s="106"/>
      <c r="AJ14" s="106"/>
      <c r="AK14" s="98"/>
      <c r="AL14" s="98"/>
    </row>
    <row r="15" spans="1:48" ht="30.95" customHeight="1" x14ac:dyDescent="0.2">
      <c r="A15" s="99" t="str">
        <f>'2 CONTEXTO E IDENTIFICACIÓN'!A17</f>
        <v>R7</v>
      </c>
      <c r="B15" s="100" t="str">
        <f>+'2 CONTEXTO E IDENTIFICACIÓN'!F17</f>
        <v>Posibilidad de pérdida económica por recaudo no registrado o no consignado debido a la falta de arqueos a las cajas o debilidades en el proceso de facturación</v>
      </c>
      <c r="C15" s="128">
        <f>+'5 VALORACIÓN DEL CONTROL'!S38</f>
        <v>0.36</v>
      </c>
      <c r="D15" s="101">
        <f>+'5 VALORACIÓN DEL CONTROL'!T38</f>
        <v>0.8</v>
      </c>
      <c r="E15" s="129" t="str">
        <f t="shared" si="0"/>
        <v>Baja</v>
      </c>
      <c r="F15" s="129" t="str">
        <f t="shared" si="1"/>
        <v>Mayor</v>
      </c>
      <c r="G15" s="100" t="str">
        <f t="shared" si="2"/>
        <v>Alto</v>
      </c>
      <c r="H15" s="102"/>
      <c r="I15" s="102"/>
      <c r="J15" s="102"/>
      <c r="K15" s="102"/>
      <c r="L15" s="102"/>
      <c r="M15" s="102"/>
      <c r="N15" s="102"/>
      <c r="O15" s="102"/>
      <c r="P15" s="102"/>
      <c r="T15" s="90" t="s">
        <v>87</v>
      </c>
      <c r="V15" s="86"/>
      <c r="W15" s="86"/>
      <c r="X15" s="86"/>
      <c r="Y15" s="86"/>
      <c r="Z15" s="86"/>
      <c r="AA15" s="86"/>
      <c r="AB15" s="86"/>
      <c r="AC15" s="98"/>
      <c r="AD15" s="108"/>
      <c r="AE15" s="98"/>
      <c r="AF15" s="109"/>
      <c r="AG15" s="109"/>
      <c r="AH15" s="109"/>
      <c r="AI15" s="109"/>
      <c r="AJ15" s="109"/>
      <c r="AK15" s="98"/>
      <c r="AL15" s="98"/>
    </row>
    <row r="16" spans="1:48" ht="30.95" customHeight="1" x14ac:dyDescent="0.2">
      <c r="A16" s="99" t="str">
        <f>'2 CONTEXTO E IDENTIFICACIÓN'!A18</f>
        <v>R8</v>
      </c>
      <c r="B16" s="100" t="str">
        <f>+'2 CONTEXTO E IDENTIFICACIÓN'!F18</f>
        <v>Posibilidad de pérdida económica por recibir o solicitar dádivas o beneficios a nombre propio o de terceros debido a la modificación indebida de valores a los compromisos contractuales de pagos y cuentas de destino para el pago de recursos</v>
      </c>
      <c r="C16" s="128">
        <f>+'5 VALORACIÓN DEL CONTROL'!S42</f>
        <v>0.36</v>
      </c>
      <c r="D16" s="101">
        <f>+'5 VALORACIÓN DEL CONTROL'!T42</f>
        <v>1</v>
      </c>
      <c r="E16" s="129" t="str">
        <f t="shared" si="0"/>
        <v>Baja</v>
      </c>
      <c r="F16" s="129" t="str">
        <f t="shared" si="1"/>
        <v>Catastrófico</v>
      </c>
      <c r="G16" s="100" t="str">
        <f t="shared" si="2"/>
        <v>Extremo</v>
      </c>
      <c r="H16" s="102"/>
      <c r="I16" s="102"/>
      <c r="J16" s="102"/>
      <c r="K16" s="102"/>
      <c r="L16" s="102"/>
      <c r="M16" s="102"/>
      <c r="N16" s="102"/>
      <c r="O16" s="102"/>
      <c r="P16" s="102"/>
      <c r="T16" s="120" t="s">
        <v>83</v>
      </c>
      <c r="V16" s="86"/>
      <c r="W16" s="86"/>
      <c r="X16" s="86"/>
      <c r="Y16" s="86"/>
      <c r="Z16" s="86"/>
      <c r="AA16" s="86"/>
      <c r="AB16" s="86"/>
      <c r="AC16" s="98"/>
      <c r="AD16" s="98"/>
      <c r="AE16" s="98"/>
      <c r="AF16" s="106"/>
      <c r="AG16" s="106"/>
      <c r="AH16" s="106"/>
      <c r="AI16" s="106"/>
      <c r="AJ16" s="106"/>
      <c r="AK16" s="98"/>
      <c r="AL16" s="98"/>
    </row>
    <row r="17" spans="1:38" ht="30.95" customHeight="1" x14ac:dyDescent="0.2">
      <c r="A17" s="99" t="str">
        <f>'2 CONTEXTO E IDENTIFICACIÓN'!A19</f>
        <v>R9</v>
      </c>
      <c r="B17" s="100" t="str">
        <f>+'2 CONTEXTO E IDENTIFICACIÓN'!F19</f>
        <v>Posibilidad de pérdida económica por deterioro y perdida de bienes debido a la no realización y/o actualización de inventarios</v>
      </c>
      <c r="C17" s="128">
        <f>+'5 VALORACIÓN DEL CONTROL'!S46</f>
        <v>0.24</v>
      </c>
      <c r="D17" s="101">
        <f>+'5 VALORACIÓN DEL CONTROL'!T46</f>
        <v>0.8</v>
      </c>
      <c r="E17" s="129" t="str">
        <f t="shared" si="0"/>
        <v>Baja</v>
      </c>
      <c r="F17" s="129" t="str">
        <f t="shared" si="1"/>
        <v>Mayor</v>
      </c>
      <c r="G17" s="100" t="str">
        <f t="shared" si="2"/>
        <v>Alto</v>
      </c>
      <c r="H17" s="102"/>
      <c r="I17" s="102"/>
      <c r="J17" s="102"/>
      <c r="K17" s="102"/>
      <c r="L17" s="102"/>
      <c r="M17" s="102"/>
      <c r="N17" s="102"/>
      <c r="O17" s="102"/>
      <c r="P17" s="102"/>
      <c r="T17" s="103" t="s">
        <v>84</v>
      </c>
      <c r="U17" s="86"/>
      <c r="V17" s="86"/>
      <c r="W17" s="86"/>
      <c r="X17" s="86"/>
      <c r="Y17" s="86"/>
      <c r="Z17" s="86"/>
      <c r="AA17" s="86"/>
      <c r="AB17" s="86"/>
      <c r="AC17" s="98"/>
      <c r="AD17" s="98"/>
      <c r="AE17" s="98"/>
      <c r="AF17" s="106"/>
      <c r="AG17" s="106"/>
      <c r="AH17" s="106"/>
      <c r="AI17" s="106"/>
      <c r="AJ17" s="106"/>
      <c r="AK17" s="98"/>
      <c r="AL17" s="98"/>
    </row>
    <row r="18" spans="1:38" ht="30.95" customHeight="1" x14ac:dyDescent="0.2">
      <c r="A18" s="99" t="str">
        <f>'2 CONTEXTO E IDENTIFICACIÓN'!A20</f>
        <v>R10</v>
      </c>
      <c r="B18" s="100" t="str">
        <f>+'2 CONTEXTO E IDENTIFICACIÓN'!F20</f>
        <v>Posibilidad de pérdida económica y reputacional por deterioro a la infraestructura fisica y parque automotor de la entidad debido a la falta de mantenimiento preventivo y correctivo en las diferentes sedes y vehiculos de la entidad</v>
      </c>
      <c r="C18" s="128">
        <f>+'5 VALORACIÓN DEL CONTROL'!S50</f>
        <v>0.24</v>
      </c>
      <c r="D18" s="101">
        <f>+'5 VALORACIÓN DEL CONTROL'!T50</f>
        <v>1</v>
      </c>
      <c r="E18" s="129" t="str">
        <f t="shared" si="0"/>
        <v>Baja</v>
      </c>
      <c r="F18" s="129" t="str">
        <f t="shared" si="1"/>
        <v>Catastrófico</v>
      </c>
      <c r="G18" s="100" t="str">
        <f t="shared" si="2"/>
        <v>Extremo</v>
      </c>
      <c r="H18" s="102"/>
      <c r="I18" s="102"/>
      <c r="J18" s="102"/>
      <c r="K18" s="102"/>
      <c r="L18" s="102"/>
      <c r="M18" s="102"/>
      <c r="N18" s="102"/>
      <c r="O18" s="102"/>
      <c r="P18" s="102"/>
      <c r="S18" s="121"/>
      <c r="T18" s="107" t="s">
        <v>5</v>
      </c>
      <c r="U18" s="121"/>
      <c r="V18" s="121"/>
      <c r="W18" s="121"/>
      <c r="X18" s="121"/>
      <c r="Y18" s="121"/>
      <c r="Z18" s="121"/>
      <c r="AA18" s="121"/>
      <c r="AB18" s="121"/>
      <c r="AC18" s="98"/>
      <c r="AD18" s="98"/>
      <c r="AE18" s="122"/>
      <c r="AF18" s="122"/>
      <c r="AG18" s="122"/>
      <c r="AH18" s="122"/>
      <c r="AI18" s="122"/>
      <c r="AJ18" s="122"/>
      <c r="AK18" s="98"/>
      <c r="AL18" s="98"/>
    </row>
    <row r="19" spans="1:38" ht="30.95" customHeight="1" x14ac:dyDescent="0.2">
      <c r="A19" s="99" t="str">
        <f>'2 CONTEXTO E IDENTIFICACIÓN'!A21</f>
        <v>R11</v>
      </c>
      <c r="B19" s="100" t="str">
        <f>+'2 CONTEXTO E IDENTIFICACIÓN'!F21</f>
        <v>Posibilidad de pérdida reputacional por deterioro, daño o perdida de historias laborales debido a la falta de seguridad en la custodia de estas</v>
      </c>
      <c r="C19" s="128">
        <f>+'5 VALORACIÓN DEL CONTROL'!S54</f>
        <v>0.24</v>
      </c>
      <c r="D19" s="101">
        <f>+'5 VALORACIÓN DEL CONTROL'!T54</f>
        <v>0.2</v>
      </c>
      <c r="E19" s="129" t="str">
        <f t="shared" si="0"/>
        <v>Baja</v>
      </c>
      <c r="F19" s="129" t="str">
        <f t="shared" si="1"/>
        <v>Leve</v>
      </c>
      <c r="G19" s="100" t="str">
        <f t="shared" si="2"/>
        <v>Bajo</v>
      </c>
      <c r="H19" s="102"/>
      <c r="I19" s="102"/>
      <c r="J19" s="102"/>
      <c r="K19" s="102"/>
      <c r="L19" s="102"/>
      <c r="M19" s="102"/>
      <c r="N19" s="102"/>
      <c r="O19" s="102"/>
      <c r="P19" s="102"/>
      <c r="S19" s="121"/>
      <c r="T19" s="111" t="s">
        <v>85</v>
      </c>
      <c r="AA19" s="121"/>
      <c r="AB19" s="121"/>
      <c r="AC19" s="98"/>
      <c r="AD19" s="98"/>
      <c r="AE19" s="98"/>
      <c r="AF19" s="106"/>
      <c r="AG19" s="106"/>
      <c r="AH19" s="106"/>
      <c r="AI19" s="106"/>
      <c r="AJ19" s="106"/>
      <c r="AK19" s="98"/>
      <c r="AL19" s="98"/>
    </row>
    <row r="20" spans="1:38" ht="30.95" customHeight="1" x14ac:dyDescent="0.2">
      <c r="A20" s="99" t="str">
        <f>'2 CONTEXTO E IDENTIFICACIÓN'!A22</f>
        <v>R12</v>
      </c>
      <c r="B20" s="100" t="str">
        <f>+'2 CONTEXTO E IDENTIFICACIÓN'!F22</f>
        <v xml:space="preserve">Posibilidad de pérdida reputacional por la no respuesta o extemporaneidad  en la contestación de las PQRS debido a la falta de cultura organizacional de mejora y debilidades en el seguimiento y control de estas </v>
      </c>
      <c r="C20" s="128">
        <f>+'5 VALORACIÓN DEL CONTROL'!S58</f>
        <v>0.36</v>
      </c>
      <c r="D20" s="101">
        <f>+'5 VALORACIÓN DEL CONTROL'!T58</f>
        <v>0.8</v>
      </c>
      <c r="E20" s="129" t="str">
        <f t="shared" si="0"/>
        <v>Baja</v>
      </c>
      <c r="F20" s="129" t="str">
        <f t="shared" si="1"/>
        <v>Mayor</v>
      </c>
      <c r="G20" s="100" t="str">
        <f t="shared" si="2"/>
        <v>Alto</v>
      </c>
      <c r="H20" s="102"/>
      <c r="I20" s="102"/>
      <c r="J20" s="102"/>
      <c r="K20" s="102"/>
      <c r="L20" s="102"/>
      <c r="M20" s="102"/>
      <c r="N20" s="102"/>
      <c r="O20" s="102"/>
      <c r="P20" s="102"/>
      <c r="Q20" s="123"/>
      <c r="R20" s="123"/>
      <c r="S20" s="121"/>
      <c r="AA20" s="121"/>
      <c r="AB20" s="121"/>
      <c r="AC20" s="98"/>
      <c r="AD20" s="98"/>
      <c r="AE20" s="98"/>
      <c r="AF20" s="106"/>
      <c r="AG20" s="106"/>
      <c r="AH20" s="106"/>
      <c r="AI20" s="106"/>
      <c r="AJ20" s="106"/>
      <c r="AK20" s="98"/>
      <c r="AL20" s="98"/>
    </row>
    <row r="21" spans="1:38" ht="30.95" customHeight="1" x14ac:dyDescent="0.2">
      <c r="A21" s="99" t="str">
        <f>'2 CONTEXTO E IDENTIFICACIÓN'!A23</f>
        <v>R13</v>
      </c>
      <c r="B21" s="100" t="str">
        <f>+'2 CONTEXTO E IDENTIFICACIÓN'!F23</f>
        <v>Posibilidad de pérdida reputacional por la entrega de información reservada e historias clínicas a personas no autorizadas debido a incumplimiento de la política de seguridad de la información</v>
      </c>
      <c r="C21" s="128">
        <f>+'5 VALORACIÓN DEL CONTROL'!S62</f>
        <v>0.36</v>
      </c>
      <c r="D21" s="101">
        <f>+'5 VALORACIÓN DEL CONTROL'!T62</f>
        <v>0.8</v>
      </c>
      <c r="E21" s="129" t="str">
        <f t="shared" si="0"/>
        <v>Baja</v>
      </c>
      <c r="F21" s="129" t="str">
        <f t="shared" si="1"/>
        <v>Mayor</v>
      </c>
      <c r="G21" s="100" t="str">
        <f t="shared" si="2"/>
        <v>Alto</v>
      </c>
      <c r="H21" s="102"/>
      <c r="I21" s="102"/>
      <c r="J21" s="102"/>
      <c r="K21" s="102"/>
      <c r="L21" s="102"/>
      <c r="M21" s="102"/>
      <c r="N21" s="102"/>
      <c r="O21" s="102"/>
      <c r="P21" s="102"/>
      <c r="Q21" s="123"/>
      <c r="R21" s="123"/>
      <c r="S21" s="124"/>
      <c r="AA21" s="121"/>
      <c r="AB21" s="121"/>
      <c r="AC21" s="98"/>
      <c r="AD21" s="119"/>
      <c r="AE21" s="119"/>
      <c r="AF21" s="119"/>
      <c r="AG21" s="119"/>
      <c r="AH21" s="119"/>
      <c r="AI21" s="119"/>
      <c r="AJ21" s="106"/>
      <c r="AK21" s="98"/>
      <c r="AL21" s="98"/>
    </row>
    <row r="22" spans="1:38" ht="30.95" customHeight="1" x14ac:dyDescent="0.2">
      <c r="A22" s="99" t="str">
        <f>'2 CONTEXTO E IDENTIFICACIÓN'!A24</f>
        <v>R14</v>
      </c>
      <c r="B22" s="100" t="str">
        <f>+'2 CONTEXTO E IDENTIFICACIÓN'!F24</f>
        <v xml:space="preserve">  </v>
      </c>
      <c r="C22" s="128" t="str">
        <f>+'5 VALORACIÓN DEL CONTROL'!S66</f>
        <v/>
      </c>
      <c r="D22" s="101" t="str">
        <f>+'5 VALORACIÓN DEL CONTROL'!T66</f>
        <v/>
      </c>
      <c r="E22" s="129" t="str">
        <f t="shared" si="0"/>
        <v/>
      </c>
      <c r="F22" s="129" t="str">
        <f t="shared" si="1"/>
        <v/>
      </c>
      <c r="G22" s="100" t="str">
        <f t="shared" si="2"/>
        <v/>
      </c>
      <c r="H22" s="102"/>
      <c r="I22" s="102"/>
      <c r="J22" s="102"/>
      <c r="K22" s="102"/>
      <c r="L22" s="102"/>
      <c r="M22" s="102"/>
      <c r="N22" s="102"/>
      <c r="O22" s="102"/>
      <c r="P22" s="102"/>
      <c r="Q22" s="123"/>
      <c r="R22" s="123"/>
      <c r="AC22" s="98"/>
      <c r="AD22" s="125"/>
      <c r="AE22" s="125"/>
      <c r="AF22" s="125"/>
      <c r="AG22" s="125"/>
      <c r="AH22" s="125"/>
      <c r="AI22" s="125"/>
      <c r="AJ22" s="106"/>
      <c r="AK22" s="98"/>
      <c r="AL22" s="98"/>
    </row>
    <row r="23" spans="1:38" ht="30.95" customHeight="1" x14ac:dyDescent="0.2">
      <c r="A23" s="99" t="str">
        <f>'2 CONTEXTO E IDENTIFICACIÓN'!A25</f>
        <v>R15</v>
      </c>
      <c r="B23" s="100" t="str">
        <f>+'2 CONTEXTO E IDENTIFICACIÓN'!F25</f>
        <v xml:space="preserve">  </v>
      </c>
      <c r="C23" s="128" t="str">
        <f>+'5 VALORACIÓN DEL CONTROL'!S70</f>
        <v/>
      </c>
      <c r="D23" s="101" t="str">
        <f>+'5 VALORACIÓN DEL CONTROL'!T70</f>
        <v/>
      </c>
      <c r="E23" s="129" t="str">
        <f t="shared" si="0"/>
        <v/>
      </c>
      <c r="F23" s="129" t="str">
        <f t="shared" si="1"/>
        <v/>
      </c>
      <c r="G23" s="100" t="str">
        <f t="shared" si="2"/>
        <v/>
      </c>
      <c r="H23" s="102"/>
      <c r="I23" s="102"/>
      <c r="J23" s="102"/>
      <c r="K23" s="102"/>
      <c r="L23" s="102"/>
      <c r="M23" s="102"/>
      <c r="N23" s="102"/>
      <c r="O23" s="102"/>
      <c r="P23" s="102"/>
      <c r="Q23" s="123"/>
      <c r="R23" s="123"/>
      <c r="AC23" s="98"/>
      <c r="AD23" s="119"/>
      <c r="AE23" s="119"/>
      <c r="AF23" s="119"/>
      <c r="AG23" s="119"/>
      <c r="AH23" s="119"/>
      <c r="AI23" s="119"/>
      <c r="AJ23" s="106"/>
      <c r="AK23" s="98"/>
      <c r="AL23" s="98"/>
    </row>
    <row r="24" spans="1:38" ht="30.95" customHeight="1" x14ac:dyDescent="0.2">
      <c r="A24" s="99" t="str">
        <f>'2 CONTEXTO E IDENTIFICACIÓN'!A26</f>
        <v>R16</v>
      </c>
      <c r="B24" s="100" t="str">
        <f>+'2 CONTEXTO E IDENTIFICACIÓN'!F26</f>
        <v xml:space="preserve">  </v>
      </c>
      <c r="C24" s="128" t="str">
        <f>+'5 VALORACIÓN DEL CONTROL'!S74</f>
        <v/>
      </c>
      <c r="D24" s="101" t="str">
        <f>+'5 VALORACIÓN DEL CONTROL'!T74</f>
        <v/>
      </c>
      <c r="E24" s="129" t="str">
        <f t="shared" si="0"/>
        <v/>
      </c>
      <c r="F24" s="129" t="str">
        <f t="shared" si="1"/>
        <v/>
      </c>
      <c r="G24" s="100" t="str">
        <f t="shared" si="2"/>
        <v/>
      </c>
      <c r="H24" s="102"/>
      <c r="I24" s="102"/>
      <c r="J24" s="102"/>
      <c r="K24" s="102"/>
      <c r="L24" s="102"/>
      <c r="M24" s="102"/>
      <c r="N24" s="102"/>
      <c r="O24" s="102"/>
      <c r="P24" s="102"/>
      <c r="AC24" s="98"/>
      <c r="AD24" s="119"/>
      <c r="AE24" s="119"/>
      <c r="AF24" s="119"/>
      <c r="AG24" s="119"/>
      <c r="AH24" s="119"/>
      <c r="AI24" s="119"/>
      <c r="AJ24" s="106"/>
      <c r="AK24" s="98"/>
      <c r="AL24" s="98"/>
    </row>
    <row r="25" spans="1:38" ht="30.95" customHeight="1" x14ac:dyDescent="0.25">
      <c r="A25" s="99" t="str">
        <f>'2 CONTEXTO E IDENTIFICACIÓN'!A27</f>
        <v>R17</v>
      </c>
      <c r="B25" s="100" t="str">
        <f>+'2 CONTEXTO E IDENTIFICACIÓN'!F27</f>
        <v xml:space="preserve">  </v>
      </c>
      <c r="C25" s="128" t="str">
        <f>+'5 VALORACIÓN DEL CONTROL'!S78</f>
        <v/>
      </c>
      <c r="D25" s="101" t="str">
        <f>+'5 VALORACIÓN DEL CONTROL'!T78</f>
        <v/>
      </c>
      <c r="E25" s="129" t="str">
        <f t="shared" si="0"/>
        <v/>
      </c>
      <c r="F25" s="129" t="str">
        <f t="shared" si="1"/>
        <v/>
      </c>
      <c r="G25" s="100" t="str">
        <f t="shared" si="2"/>
        <v/>
      </c>
      <c r="H25" s="102"/>
      <c r="I25" s="102"/>
      <c r="J25" s="102"/>
      <c r="K25" s="102"/>
      <c r="L25" s="102"/>
      <c r="M25" s="102"/>
      <c r="N25" s="102"/>
      <c r="O25" s="102"/>
      <c r="P25" s="102"/>
    </row>
    <row r="26" spans="1:38" ht="30.95" customHeight="1" x14ac:dyDescent="0.25">
      <c r="A26" s="99" t="str">
        <f>'2 CONTEXTO E IDENTIFICACIÓN'!A28</f>
        <v>R18</v>
      </c>
      <c r="B26" s="100" t="str">
        <f>+'2 CONTEXTO E IDENTIFICACIÓN'!F28</f>
        <v xml:space="preserve">  </v>
      </c>
      <c r="C26" s="128" t="str">
        <f>+'5 VALORACIÓN DEL CONTROL'!S82</f>
        <v/>
      </c>
      <c r="D26" s="101" t="str">
        <f>+'5 VALORACIÓN DEL CONTROL'!T82</f>
        <v/>
      </c>
      <c r="E26" s="129" t="str">
        <f t="shared" si="0"/>
        <v/>
      </c>
      <c r="F26" s="129" t="str">
        <f t="shared" si="1"/>
        <v/>
      </c>
      <c r="G26" s="100" t="str">
        <f t="shared" si="2"/>
        <v/>
      </c>
      <c r="H26" s="102"/>
      <c r="I26" s="102"/>
      <c r="J26" s="102"/>
      <c r="K26" s="102"/>
      <c r="L26" s="102"/>
      <c r="M26" s="102"/>
      <c r="N26" s="102"/>
      <c r="O26" s="102"/>
      <c r="P26" s="102"/>
    </row>
    <row r="27" spans="1:38" ht="30.95" customHeight="1" x14ac:dyDescent="0.25">
      <c r="A27" s="99" t="str">
        <f>'2 CONTEXTO E IDENTIFICACIÓN'!A29</f>
        <v>R19</v>
      </c>
      <c r="B27" s="100" t="str">
        <f>+'2 CONTEXTO E IDENTIFICACIÓN'!F29</f>
        <v xml:space="preserve">  </v>
      </c>
      <c r="C27" s="128" t="str">
        <f>+'5 VALORACIÓN DEL CONTROL'!S86</f>
        <v/>
      </c>
      <c r="D27" s="101" t="str">
        <f>+'5 VALORACIÓN DEL CONTROL'!T86</f>
        <v/>
      </c>
      <c r="E27" s="129" t="str">
        <f t="shared" si="0"/>
        <v/>
      </c>
      <c r="F27" s="129" t="str">
        <f t="shared" si="1"/>
        <v/>
      </c>
      <c r="G27" s="100" t="str">
        <f t="shared" si="2"/>
        <v/>
      </c>
      <c r="H27" s="102"/>
      <c r="I27" s="102"/>
      <c r="J27" s="102"/>
      <c r="K27" s="102"/>
      <c r="L27" s="102"/>
      <c r="M27" s="102"/>
      <c r="N27" s="102"/>
      <c r="O27" s="102"/>
      <c r="P27" s="102"/>
    </row>
    <row r="28" spans="1:38" ht="30.95" customHeight="1" x14ac:dyDescent="0.25">
      <c r="A28" s="99" t="str">
        <f>'2 CONTEXTO E IDENTIFICACIÓN'!A30</f>
        <v>R20</v>
      </c>
      <c r="B28" s="100" t="str">
        <f>+'2 CONTEXTO E IDENTIFICACIÓN'!F30</f>
        <v xml:space="preserve">  </v>
      </c>
      <c r="C28" s="128" t="str">
        <f>+'5 VALORACIÓN DEL CONTROL'!S90</f>
        <v/>
      </c>
      <c r="D28" s="101" t="str">
        <f>+'5 VALORACIÓN DEL CONTROL'!T90</f>
        <v/>
      </c>
      <c r="E28" s="129" t="str">
        <f t="shared" si="0"/>
        <v/>
      </c>
      <c r="F28" s="129" t="str">
        <f t="shared" si="1"/>
        <v/>
      </c>
      <c r="G28" s="100" t="str">
        <f t="shared" si="2"/>
        <v/>
      </c>
      <c r="H28" s="102"/>
      <c r="I28" s="102"/>
      <c r="J28" s="102"/>
      <c r="K28" s="102"/>
      <c r="L28" s="102"/>
      <c r="M28" s="102"/>
      <c r="N28" s="102"/>
      <c r="O28" s="102"/>
      <c r="P28" s="102"/>
    </row>
    <row r="29" spans="1:38" ht="14.45" customHeight="1" x14ac:dyDescent="0.25">
      <c r="B29" s="82"/>
      <c r="D29" s="82"/>
      <c r="G29" s="82"/>
      <c r="H29" s="82"/>
      <c r="I29" s="82"/>
      <c r="J29" s="82"/>
      <c r="K29" s="82"/>
      <c r="L29" s="82"/>
      <c r="M29" s="82"/>
      <c r="N29" s="82"/>
      <c r="O29" s="82"/>
      <c r="P29" s="82"/>
      <c r="AA29" s="87"/>
      <c r="AB29" s="87"/>
      <c r="AC29" s="87"/>
      <c r="AD29" s="87"/>
      <c r="AE29" s="87"/>
      <c r="AF29" s="82"/>
      <c r="AG29" s="82"/>
      <c r="AH29" s="82"/>
      <c r="AI29" s="82"/>
      <c r="AJ29" s="82"/>
    </row>
    <row r="30" spans="1:38" ht="39" customHeight="1" x14ac:dyDescent="0.25">
      <c r="B30" s="82"/>
      <c r="D30" s="82"/>
      <c r="G30" s="82"/>
      <c r="H30" s="82"/>
      <c r="I30" s="82"/>
      <c r="J30" s="82"/>
      <c r="K30" s="82"/>
      <c r="L30" s="82"/>
      <c r="M30" s="82"/>
      <c r="N30" s="82"/>
      <c r="O30" s="82"/>
      <c r="P30" s="82"/>
      <c r="AA30" s="87"/>
      <c r="AB30" s="87"/>
      <c r="AC30" s="87"/>
      <c r="AD30" s="87"/>
      <c r="AE30" s="87"/>
      <c r="AF30" s="82"/>
      <c r="AG30" s="82"/>
      <c r="AH30" s="82"/>
      <c r="AI30" s="82"/>
      <c r="AJ30" s="82"/>
    </row>
    <row r="31" spans="1:38" ht="19.5" customHeight="1" x14ac:dyDescent="0.25">
      <c r="B31" s="82"/>
      <c r="D31" s="82"/>
      <c r="G31" s="82"/>
      <c r="H31" s="82"/>
      <c r="I31" s="82"/>
      <c r="J31" s="82"/>
      <c r="K31" s="82"/>
      <c r="L31" s="82"/>
      <c r="M31" s="82"/>
      <c r="N31" s="82"/>
      <c r="O31" s="82"/>
      <c r="P31" s="82"/>
      <c r="AA31" s="87"/>
      <c r="AB31" s="87"/>
      <c r="AC31" s="87"/>
      <c r="AD31" s="87"/>
      <c r="AE31" s="87"/>
      <c r="AF31" s="82"/>
      <c r="AG31" s="82"/>
      <c r="AH31" s="82"/>
      <c r="AI31" s="82"/>
      <c r="AJ31" s="82"/>
    </row>
    <row r="32" spans="1:38" ht="19.5" customHeight="1" x14ac:dyDescent="0.25">
      <c r="B32" s="82"/>
      <c r="D32" s="82"/>
      <c r="G32" s="82"/>
      <c r="H32" s="82"/>
      <c r="I32" s="82"/>
      <c r="J32" s="82"/>
      <c r="K32" s="82"/>
      <c r="L32" s="82"/>
      <c r="M32" s="82"/>
      <c r="N32" s="82"/>
      <c r="O32" s="82"/>
      <c r="P32" s="82"/>
      <c r="AA32" s="87"/>
      <c r="AB32" s="87"/>
      <c r="AC32" s="87"/>
      <c r="AD32" s="87"/>
      <c r="AE32" s="87"/>
      <c r="AF32" s="82"/>
      <c r="AG32" s="82"/>
      <c r="AH32" s="82"/>
      <c r="AI32" s="82"/>
      <c r="AJ32" s="82"/>
    </row>
    <row r="33" spans="3:31" s="82" customFormat="1" ht="19.5" customHeight="1" x14ac:dyDescent="0.25">
      <c r="C33" s="87"/>
      <c r="E33" s="130"/>
      <c r="F33" s="130"/>
      <c r="AA33" s="87"/>
      <c r="AB33" s="87"/>
      <c r="AC33" s="87"/>
      <c r="AD33" s="87"/>
      <c r="AE33" s="87"/>
    </row>
    <row r="34" spans="3:31" s="82" customFormat="1" ht="19.5" customHeight="1" x14ac:dyDescent="0.25">
      <c r="C34" s="87"/>
      <c r="E34" s="130"/>
      <c r="F34" s="130"/>
      <c r="AA34" s="87"/>
      <c r="AB34" s="87"/>
      <c r="AC34" s="87"/>
      <c r="AD34" s="87"/>
      <c r="AE34" s="87"/>
    </row>
    <row r="35" spans="3:31" s="82" customFormat="1" ht="19.5" customHeight="1" x14ac:dyDescent="0.25">
      <c r="C35" s="87"/>
      <c r="E35" s="130"/>
      <c r="F35" s="130"/>
      <c r="AA35" s="87"/>
      <c r="AB35" s="87"/>
      <c r="AC35" s="87"/>
      <c r="AD35" s="87"/>
      <c r="AE35" s="87"/>
    </row>
  </sheetData>
  <sheetProtection algorithmName="SHA-512" hashValue="WU5M7QU/Cfcxbh17MPzft6DGMj0qQ2Fe8IJBAC3klPgb1ZmaUJsd6hsmpxT0nulZQELYbHbKJKj3jS7HYO8GZA==" saltValue="PKz5tCOCVZ5keK7R0yhVaQ==" spinCount="100000" sheet="1" formatCells="0" formatColumns="0" formatRows="0" sort="0" autoFilter="0" pivotTables="0"/>
  <autoFilter ref="A8:AL8" xr:uid="{00000000-0009-0000-0000-000005000000}">
    <filterColumn colId="29" showButton="0"/>
    <filterColumn colId="30" showButton="0"/>
    <filterColumn colId="31" showButton="0"/>
    <filterColumn colId="32" showButton="0"/>
    <filterColumn colId="33" showButton="0"/>
    <filterColumn colId="34" showButton="0"/>
  </autoFilter>
  <dataConsolidate/>
  <mergeCells count="11">
    <mergeCell ref="AH2:AJ3"/>
    <mergeCell ref="AH4:AJ4"/>
    <mergeCell ref="AH5:AJ5"/>
    <mergeCell ref="T6:X6"/>
    <mergeCell ref="E7:G7"/>
    <mergeCell ref="K7:O7"/>
    <mergeCell ref="I9:I13"/>
    <mergeCell ref="Q9:Q13"/>
    <mergeCell ref="I6:O6"/>
    <mergeCell ref="A2:C5"/>
    <mergeCell ref="D2:AG5"/>
  </mergeCells>
  <conditionalFormatting sqref="D9:E28">
    <cfRule type="cellIs" dxfId="59" priority="1" operator="equal">
      <formula>$S$13</formula>
    </cfRule>
    <cfRule type="cellIs" dxfId="58" priority="2" operator="equal">
      <formula>$S$12</formula>
    </cfRule>
    <cfRule type="cellIs" dxfId="57" priority="3" operator="equal">
      <formula>$S$11</formula>
    </cfRule>
    <cfRule type="cellIs" dxfId="56" priority="4" operator="equal">
      <formula>$S$10</formula>
    </cfRule>
    <cfRule type="cellIs" dxfId="55" priority="5" operator="equal">
      <formula>$S$9</formula>
    </cfRule>
  </conditionalFormatting>
  <conditionalFormatting sqref="F9:F28">
    <cfRule type="cellIs" dxfId="54" priority="6" operator="equal">
      <formula>$T$8</formula>
    </cfRule>
    <cfRule type="cellIs" dxfId="53" priority="7" operator="equal">
      <formula>$U$8</formula>
    </cfRule>
    <cfRule type="cellIs" dxfId="52" priority="8" operator="equal">
      <formula>$V$8</formula>
    </cfRule>
    <cfRule type="cellIs" dxfId="51" priority="9" operator="equal">
      <formula>$W$8</formula>
    </cfRule>
    <cfRule type="cellIs" dxfId="50" priority="10" operator="equal">
      <formula>$X$8</formula>
    </cfRule>
  </conditionalFormatting>
  <conditionalFormatting sqref="G9:G28">
    <cfRule type="cellIs" dxfId="49" priority="16" operator="equal">
      <formula>$T$16</formula>
    </cfRule>
    <cfRule type="cellIs" dxfId="48" priority="17" operator="equal">
      <formula>$T$17</formula>
    </cfRule>
    <cfRule type="cellIs" dxfId="47" priority="18" operator="equal">
      <formula>$T$18</formula>
    </cfRule>
    <cfRule type="cellIs" dxfId="46" priority="19" operator="equal">
      <formula>$T$19</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8:JJ8" xr:uid="{00000000-0002-0000-0500-000000000000}"/>
    <dataValidation allowBlank="1" showInputMessage="1" showErrorMessage="1" prompt="La probabilidad se encuentra determinada por una escala de 1 a 3, siendo 1 la menor probabilidad de ocurrencia del riesgo y 3 la mayor probabilidad de  ocurrencia." sqref="JC8" xr:uid="{00000000-0002-0000-0500-000001000000}"/>
    <dataValidation type="list" allowBlank="1" showInputMessage="1" showErrorMessage="1" sqref="JD9:JJ16" xr:uid="{00000000-0002-0000-05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36"/>
  <sheetViews>
    <sheetView showGridLines="0" zoomScale="55" zoomScaleNormal="55" workbookViewId="0">
      <pane xSplit="1" ySplit="9" topLeftCell="B10" activePane="bottomRight" state="frozen"/>
      <selection pane="topRight" activeCell="B1" sqref="B1"/>
      <selection pane="bottomLeft" activeCell="A7" sqref="A7"/>
      <selection pane="bottomRight" activeCell="E1" sqref="A1:XFD5"/>
    </sheetView>
  </sheetViews>
  <sheetFormatPr baseColWidth="10" defaultColWidth="14.28515625" defaultRowHeight="12.75" x14ac:dyDescent="0.25"/>
  <cols>
    <col min="1" max="1" width="11.42578125" style="82" customWidth="1"/>
    <col min="2" max="2" width="9.140625" style="87" bestFit="1" customWidth="1"/>
    <col min="3" max="4" width="15.42578125" style="87" customWidth="1"/>
    <col min="5" max="6" width="15.42578125" style="130" customWidth="1"/>
    <col min="7" max="7" width="15.42578125" style="87" customWidth="1"/>
    <col min="8" max="8" width="3.85546875" style="87" customWidth="1"/>
    <col min="9" max="9" width="7.42578125" style="87" customWidth="1"/>
    <col min="10" max="10" width="14" style="87" customWidth="1"/>
    <col min="11" max="15" width="12.42578125" style="87" customWidth="1"/>
    <col min="16" max="16" width="3.85546875" style="87" customWidth="1"/>
    <col min="17" max="17" width="4.85546875" style="82" hidden="1" customWidth="1"/>
    <col min="18" max="18" width="6.140625" style="82" hidden="1" customWidth="1"/>
    <col min="19" max="24" width="14" style="82" hidden="1" customWidth="1"/>
    <col min="25" max="29" width="11.42578125" style="82" customWidth="1"/>
    <col min="30" max="30" width="5.42578125" style="82" bestFit="1" customWidth="1"/>
    <col min="31" max="31" width="26.85546875" style="82" customWidth="1"/>
    <col min="32" max="36" width="22.85546875" style="87" customWidth="1"/>
    <col min="37" max="37" width="23.42578125" style="82" customWidth="1"/>
    <col min="38" max="265" width="11.42578125" style="82" customWidth="1"/>
    <col min="266" max="266" width="12.7109375" style="82" customWidth="1"/>
    <col min="267" max="267" width="47" style="82" customWidth="1"/>
    <col min="268" max="268" width="35" style="82" customWidth="1"/>
    <col min="269" max="16384" width="14.28515625" style="82"/>
  </cols>
  <sheetData>
    <row r="1" spans="1:48" x14ac:dyDescent="0.25">
      <c r="J1" s="130"/>
      <c r="K1" s="130"/>
      <c r="Q1" s="87"/>
      <c r="R1" s="87"/>
      <c r="S1" s="135"/>
      <c r="T1" s="135"/>
      <c r="U1" s="87"/>
      <c r="V1" s="87"/>
      <c r="W1" s="87"/>
      <c r="X1" s="87"/>
      <c r="Y1" s="87"/>
      <c r="Z1" s="87"/>
      <c r="AA1" s="87"/>
      <c r="AB1" s="87"/>
      <c r="AF1" s="82"/>
      <c r="AG1" s="82"/>
      <c r="AH1" s="82"/>
      <c r="AI1" s="82"/>
      <c r="AJ1" s="82"/>
      <c r="AR1" s="87"/>
      <c r="AS1" s="87"/>
      <c r="AT1" s="87"/>
      <c r="AU1" s="87"/>
      <c r="AV1" s="87"/>
    </row>
    <row r="2" spans="1:48" s="311" customFormat="1" ht="30.95" customHeight="1" x14ac:dyDescent="0.2">
      <c r="A2" s="370"/>
      <c r="B2" s="370"/>
      <c r="C2" s="370"/>
      <c r="D2" s="371" t="s">
        <v>386</v>
      </c>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3"/>
      <c r="AH2" s="365" t="s">
        <v>387</v>
      </c>
      <c r="AI2" s="366"/>
      <c r="AJ2" s="366"/>
    </row>
    <row r="3" spans="1:48" s="311" customFormat="1" ht="30.95" customHeight="1" x14ac:dyDescent="0.2">
      <c r="A3" s="370"/>
      <c r="B3" s="370"/>
      <c r="C3" s="370"/>
      <c r="D3" s="374"/>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6"/>
      <c r="AH3" s="366"/>
      <c r="AI3" s="366"/>
      <c r="AJ3" s="366"/>
    </row>
    <row r="4" spans="1:48" s="311" customFormat="1" ht="30.95" customHeight="1" x14ac:dyDescent="0.2">
      <c r="A4" s="370"/>
      <c r="B4" s="370"/>
      <c r="C4" s="370"/>
      <c r="D4" s="374"/>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6"/>
      <c r="AH4" s="365" t="s">
        <v>388</v>
      </c>
      <c r="AI4" s="366"/>
      <c r="AJ4" s="366"/>
    </row>
    <row r="5" spans="1:48" s="311" customFormat="1" ht="30.95" customHeight="1" x14ac:dyDescent="0.2">
      <c r="A5" s="370"/>
      <c r="B5" s="370"/>
      <c r="C5" s="370"/>
      <c r="D5" s="377"/>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9"/>
      <c r="AH5" s="365" t="s">
        <v>389</v>
      </c>
      <c r="AI5" s="366"/>
      <c r="AJ5" s="366"/>
    </row>
    <row r="6" spans="1:48" s="71" customFormat="1" ht="15" thickBot="1" x14ac:dyDescent="0.25">
      <c r="D6" s="70"/>
      <c r="E6" s="70"/>
      <c r="F6" s="126"/>
      <c r="AF6" s="72"/>
      <c r="AG6" s="72"/>
      <c r="AH6" s="72"/>
      <c r="AI6" s="72"/>
      <c r="AJ6" s="72"/>
    </row>
    <row r="7" spans="1:48" s="71" customFormat="1" ht="13.5" thickBot="1" x14ac:dyDescent="0.25">
      <c r="A7" s="441" t="s">
        <v>21</v>
      </c>
      <c r="B7" s="442"/>
      <c r="C7" s="442"/>
      <c r="D7" s="442"/>
      <c r="E7" s="442"/>
      <c r="F7" s="442"/>
      <c r="G7" s="443"/>
      <c r="I7" s="441" t="s">
        <v>22</v>
      </c>
      <c r="J7" s="442"/>
      <c r="K7" s="442"/>
      <c r="L7" s="442"/>
      <c r="M7" s="442"/>
      <c r="N7" s="442"/>
      <c r="O7" s="443"/>
      <c r="R7" s="75"/>
      <c r="S7" s="76"/>
      <c r="T7" s="395" t="s">
        <v>86</v>
      </c>
      <c r="U7" s="395"/>
      <c r="V7" s="395"/>
      <c r="W7" s="395"/>
      <c r="X7" s="396"/>
      <c r="AF7" s="72"/>
      <c r="AG7" s="72"/>
      <c r="AH7" s="72"/>
      <c r="AI7" s="72"/>
      <c r="AJ7" s="72"/>
    </row>
    <row r="8" spans="1:48" x14ac:dyDescent="0.25">
      <c r="A8" s="80"/>
      <c r="B8" s="81"/>
      <c r="C8" s="395" t="s">
        <v>86</v>
      </c>
      <c r="D8" s="395"/>
      <c r="E8" s="395"/>
      <c r="F8" s="395"/>
      <c r="G8" s="396"/>
      <c r="H8" s="79"/>
      <c r="I8" s="80"/>
      <c r="J8" s="81"/>
      <c r="K8" s="395" t="s">
        <v>86</v>
      </c>
      <c r="L8" s="395"/>
      <c r="M8" s="395"/>
      <c r="N8" s="395"/>
      <c r="O8" s="396"/>
      <c r="P8" s="79"/>
      <c r="R8" s="83"/>
      <c r="T8" s="84">
        <v>0.2</v>
      </c>
      <c r="U8" s="84">
        <v>0.4</v>
      </c>
      <c r="V8" s="84">
        <v>0.6</v>
      </c>
      <c r="W8" s="84">
        <v>0.8</v>
      </c>
      <c r="X8" s="85">
        <v>1</v>
      </c>
      <c r="Y8" s="86"/>
      <c r="Z8" s="86"/>
      <c r="AA8" s="86"/>
      <c r="AB8" s="86"/>
      <c r="AC8" s="86"/>
      <c r="AD8" s="86"/>
      <c r="AE8" s="86"/>
    </row>
    <row r="9" spans="1:48" x14ac:dyDescent="0.2">
      <c r="A9" s="83"/>
      <c r="B9" s="92"/>
      <c r="C9" s="93" t="s">
        <v>64</v>
      </c>
      <c r="D9" s="93" t="s">
        <v>7</v>
      </c>
      <c r="E9" s="93" t="s">
        <v>5</v>
      </c>
      <c r="F9" s="93" t="s">
        <v>6</v>
      </c>
      <c r="G9" s="94" t="s">
        <v>72</v>
      </c>
      <c r="H9" s="79"/>
      <c r="I9" s="83"/>
      <c r="J9" s="92"/>
      <c r="K9" s="93" t="s">
        <v>64</v>
      </c>
      <c r="L9" s="93" t="s">
        <v>7</v>
      </c>
      <c r="M9" s="93" t="s">
        <v>5</v>
      </c>
      <c r="N9" s="93" t="s">
        <v>6</v>
      </c>
      <c r="O9" s="94" t="s">
        <v>72</v>
      </c>
      <c r="P9" s="79"/>
      <c r="R9" s="83"/>
      <c r="S9" s="95"/>
      <c r="T9" s="96" t="s">
        <v>64</v>
      </c>
      <c r="U9" s="96" t="s">
        <v>7</v>
      </c>
      <c r="V9" s="96" t="s">
        <v>5</v>
      </c>
      <c r="W9" s="96" t="s">
        <v>6</v>
      </c>
      <c r="X9" s="97" t="s">
        <v>72</v>
      </c>
      <c r="AA9" s="86"/>
      <c r="AB9" s="86"/>
      <c r="AC9" s="98"/>
      <c r="AD9" s="98"/>
      <c r="AE9" s="98"/>
      <c r="AF9" s="98"/>
      <c r="AG9" s="98"/>
      <c r="AH9" s="98"/>
      <c r="AI9" s="98"/>
      <c r="AJ9" s="98"/>
      <c r="AK9" s="98"/>
      <c r="AL9" s="98"/>
    </row>
    <row r="10" spans="1:48" ht="55.5" customHeight="1" x14ac:dyDescent="0.2">
      <c r="A10" s="397" t="s">
        <v>53</v>
      </c>
      <c r="B10" s="93" t="s">
        <v>61</v>
      </c>
      <c r="C10" s="103" t="str">
        <f>+'4 MAPA CALOR INHERENTE'!I9</f>
        <v xml:space="preserve">                   </v>
      </c>
      <c r="D10" s="103" t="str">
        <f>+'4 MAPA CALOR INHERENTE'!J9</f>
        <v xml:space="preserve">                   </v>
      </c>
      <c r="E10" s="103" t="str">
        <f>+'4 MAPA CALOR INHERENTE'!K9</f>
        <v xml:space="preserve">                   </v>
      </c>
      <c r="F10" s="103" t="str">
        <f>+'4 MAPA CALOR INHERENTE'!L9</f>
        <v xml:space="preserve">                   </v>
      </c>
      <c r="G10" s="104" t="str">
        <f>+'4 MAPA CALOR INHERENTE'!M9</f>
        <v xml:space="preserve">                   </v>
      </c>
      <c r="H10" s="102"/>
      <c r="I10" s="397" t="s">
        <v>53</v>
      </c>
      <c r="J10" s="93" t="s">
        <v>61</v>
      </c>
      <c r="K10" s="103" t="str">
        <f>+'6 MAPA CALOR RESIDUAL'!K9</f>
        <v xml:space="preserve">                   </v>
      </c>
      <c r="L10" s="103" t="str">
        <f>+'6 MAPA CALOR RESIDUAL'!L9</f>
        <v xml:space="preserve">                   </v>
      </c>
      <c r="M10" s="103" t="str">
        <f>+'6 MAPA CALOR RESIDUAL'!M9</f>
        <v xml:space="preserve">                   </v>
      </c>
      <c r="N10" s="103" t="str">
        <f>+'6 MAPA CALOR RESIDUAL'!N9</f>
        <v xml:space="preserve">                   </v>
      </c>
      <c r="O10" s="104" t="str">
        <f>+'6 MAPA CALOR RESIDUAL'!O9</f>
        <v xml:space="preserve">                   </v>
      </c>
      <c r="P10" s="102"/>
      <c r="Q10" s="440" t="s">
        <v>53</v>
      </c>
      <c r="R10" s="105">
        <v>1</v>
      </c>
      <c r="S10" s="96" t="s">
        <v>61</v>
      </c>
      <c r="T10" s="103" t="s">
        <v>84</v>
      </c>
      <c r="U10" s="103" t="s">
        <v>84</v>
      </c>
      <c r="V10" s="103" t="s">
        <v>84</v>
      </c>
      <c r="W10" s="103" t="s">
        <v>84</v>
      </c>
      <c r="X10" s="104" t="s">
        <v>83</v>
      </c>
      <c r="AA10" s="86"/>
      <c r="AB10" s="86"/>
      <c r="AC10" s="98"/>
      <c r="AD10" s="98"/>
      <c r="AE10" s="98"/>
      <c r="AF10" s="106"/>
      <c r="AG10" s="106"/>
      <c r="AH10" s="106"/>
      <c r="AI10" s="106"/>
      <c r="AJ10" s="106"/>
      <c r="AK10" s="98"/>
      <c r="AL10" s="98"/>
    </row>
    <row r="11" spans="1:48" ht="55.5" customHeight="1" x14ac:dyDescent="0.2">
      <c r="A11" s="397"/>
      <c r="B11" s="93" t="s">
        <v>60</v>
      </c>
      <c r="C11" s="107" t="str">
        <f>+'4 MAPA CALOR INHERENTE'!I10</f>
        <v xml:space="preserve">                   </v>
      </c>
      <c r="D11" s="107" t="str">
        <f>+'4 MAPA CALOR INHERENTE'!J10</f>
        <v xml:space="preserve">                   </v>
      </c>
      <c r="E11" s="103" t="str">
        <f>+'4 MAPA CALOR INHERENTE'!K10</f>
        <v xml:space="preserve">                   </v>
      </c>
      <c r="F11" s="103" t="str">
        <f>+'4 MAPA CALOR INHERENTE'!L10</f>
        <v xml:space="preserve"> R2 R3 R4                </v>
      </c>
      <c r="G11" s="104" t="str">
        <f>+'4 MAPA CALOR INHERENTE'!M10</f>
        <v xml:space="preserve">                   </v>
      </c>
      <c r="H11" s="102"/>
      <c r="I11" s="397"/>
      <c r="J11" s="93" t="s">
        <v>60</v>
      </c>
      <c r="K11" s="107" t="str">
        <f>+'6 MAPA CALOR RESIDUAL'!K10</f>
        <v xml:space="preserve">                   </v>
      </c>
      <c r="L11" s="107" t="str">
        <f>+'6 MAPA CALOR RESIDUAL'!L10</f>
        <v xml:space="preserve">                   </v>
      </c>
      <c r="M11" s="103" t="str">
        <f>+'6 MAPA CALOR RESIDUAL'!M10</f>
        <v xml:space="preserve">                   </v>
      </c>
      <c r="N11" s="103" t="str">
        <f>+'6 MAPA CALOR RESIDUAL'!N10</f>
        <v xml:space="preserve">                   </v>
      </c>
      <c r="O11" s="104" t="str">
        <f>+'6 MAPA CALOR RESIDUAL'!O10</f>
        <v xml:space="preserve">                   </v>
      </c>
      <c r="P11" s="102"/>
      <c r="Q11" s="440"/>
      <c r="R11" s="105">
        <v>0.8</v>
      </c>
      <c r="S11" s="96" t="s">
        <v>60</v>
      </c>
      <c r="T11" s="107" t="s">
        <v>5</v>
      </c>
      <c r="U11" s="107" t="s">
        <v>5</v>
      </c>
      <c r="V11" s="103" t="s">
        <v>84</v>
      </c>
      <c r="W11" s="103" t="s">
        <v>84</v>
      </c>
      <c r="X11" s="104" t="s">
        <v>83</v>
      </c>
      <c r="AA11" s="86"/>
      <c r="AB11" s="86"/>
      <c r="AC11" s="98"/>
      <c r="AD11" s="108"/>
      <c r="AE11" s="109"/>
      <c r="AF11" s="106"/>
      <c r="AG11" s="106"/>
      <c r="AH11" s="106"/>
      <c r="AI11" s="106"/>
      <c r="AJ11" s="106"/>
      <c r="AK11" s="98"/>
      <c r="AL11" s="98"/>
    </row>
    <row r="12" spans="1:48" ht="55.5" customHeight="1" x14ac:dyDescent="0.2">
      <c r="A12" s="397"/>
      <c r="B12" s="93" t="s">
        <v>58</v>
      </c>
      <c r="C12" s="107" t="str">
        <f>+'4 MAPA CALOR INHERENTE'!I11</f>
        <v xml:space="preserve">                   </v>
      </c>
      <c r="D12" s="107" t="str">
        <f>+'4 MAPA CALOR INHERENTE'!J11</f>
        <v xml:space="preserve">                   </v>
      </c>
      <c r="E12" s="107" t="str">
        <f>+'4 MAPA CALOR INHERENTE'!K11</f>
        <v xml:space="preserve">                   </v>
      </c>
      <c r="F12" s="103" t="str">
        <f>+'4 MAPA CALOR INHERENTE'!L11</f>
        <v xml:space="preserve">      R7     R12 R13       </v>
      </c>
      <c r="G12" s="104" t="str">
        <f>+'4 MAPA CALOR INHERENTE'!M11</f>
        <v xml:space="preserve">     R6  R8            </v>
      </c>
      <c r="H12" s="102"/>
      <c r="I12" s="397"/>
      <c r="J12" s="93" t="s">
        <v>58</v>
      </c>
      <c r="K12" s="107" t="str">
        <f>+'6 MAPA CALOR RESIDUAL'!K11</f>
        <v xml:space="preserve">                   </v>
      </c>
      <c r="L12" s="107" t="str">
        <f>+'6 MAPA CALOR RESIDUAL'!L11</f>
        <v xml:space="preserve">                   </v>
      </c>
      <c r="M12" s="107" t="str">
        <f>+'6 MAPA CALOR RESIDUAL'!M11</f>
        <v xml:space="preserve">                   </v>
      </c>
      <c r="N12" s="103" t="str">
        <f>+'6 MAPA CALOR RESIDUAL'!N11</f>
        <v xml:space="preserve"> R2 R3                 </v>
      </c>
      <c r="O12" s="104" t="str">
        <f>+'6 MAPA CALOR RESIDUAL'!O11</f>
        <v xml:space="preserve">                   </v>
      </c>
      <c r="P12" s="102"/>
      <c r="Q12" s="440"/>
      <c r="R12" s="105">
        <v>0.6</v>
      </c>
      <c r="S12" s="96" t="s">
        <v>58</v>
      </c>
      <c r="T12" s="107" t="s">
        <v>5</v>
      </c>
      <c r="U12" s="107" t="s">
        <v>5</v>
      </c>
      <c r="V12" s="107" t="s">
        <v>5</v>
      </c>
      <c r="W12" s="103" t="s">
        <v>84</v>
      </c>
      <c r="X12" s="104" t="s">
        <v>83</v>
      </c>
      <c r="AA12" s="86"/>
      <c r="AB12" s="86"/>
      <c r="AC12" s="98"/>
      <c r="AD12" s="108"/>
      <c r="AE12" s="109"/>
      <c r="AF12" s="106"/>
      <c r="AG12" s="106"/>
      <c r="AH12" s="106"/>
      <c r="AI12" s="106"/>
      <c r="AJ12" s="110"/>
      <c r="AK12" s="98"/>
      <c r="AL12" s="98"/>
    </row>
    <row r="13" spans="1:48" ht="55.5" customHeight="1" x14ac:dyDescent="0.2">
      <c r="A13" s="397"/>
      <c r="B13" s="93" t="s">
        <v>56</v>
      </c>
      <c r="C13" s="111" t="str">
        <f>+'4 MAPA CALOR INHERENTE'!I12</f>
        <v xml:space="preserve">          R11         </v>
      </c>
      <c r="D13" s="107" t="str">
        <f>+'4 MAPA CALOR INHERENTE'!J12</f>
        <v xml:space="preserve">                   </v>
      </c>
      <c r="E13" s="107" t="str">
        <f>+'4 MAPA CALOR INHERENTE'!K12</f>
        <v xml:space="preserve">R1                   </v>
      </c>
      <c r="F13" s="103" t="str">
        <f>+'4 MAPA CALOR INHERENTE'!L12</f>
        <v xml:space="preserve">    R5    R9           </v>
      </c>
      <c r="G13" s="104" t="str">
        <f>+'4 MAPA CALOR INHERENTE'!M12</f>
        <v xml:space="preserve">         R10          </v>
      </c>
      <c r="H13" s="102"/>
      <c r="I13" s="397"/>
      <c r="J13" s="93" t="s">
        <v>56</v>
      </c>
      <c r="K13" s="111" t="str">
        <f>+'6 MAPA CALOR RESIDUAL'!K12</f>
        <v xml:space="preserve">          R11         </v>
      </c>
      <c r="L13" s="107" t="str">
        <f>+'6 MAPA CALOR RESIDUAL'!L12</f>
        <v xml:space="preserve">                   </v>
      </c>
      <c r="M13" s="107" t="str">
        <f>+'6 MAPA CALOR RESIDUAL'!M12</f>
        <v xml:space="preserve">                   </v>
      </c>
      <c r="N13" s="103" t="str">
        <f>+'6 MAPA CALOR RESIDUAL'!N12</f>
        <v xml:space="preserve">   R4   R7  R9   R12 R13       </v>
      </c>
      <c r="O13" s="104" t="str">
        <f>+'6 MAPA CALOR RESIDUAL'!O12</f>
        <v xml:space="preserve">     R6  R8  R10          </v>
      </c>
      <c r="P13" s="102"/>
      <c r="Q13" s="440"/>
      <c r="R13" s="105">
        <v>0.4</v>
      </c>
      <c r="S13" s="96" t="s">
        <v>56</v>
      </c>
      <c r="T13" s="111" t="s">
        <v>85</v>
      </c>
      <c r="U13" s="107" t="s">
        <v>5</v>
      </c>
      <c r="V13" s="107" t="s">
        <v>5</v>
      </c>
      <c r="W13" s="103" t="s">
        <v>84</v>
      </c>
      <c r="X13" s="104" t="s">
        <v>83</v>
      </c>
      <c r="AA13" s="86"/>
      <c r="AB13" s="86"/>
      <c r="AC13" s="98"/>
      <c r="AD13" s="108"/>
      <c r="AE13" s="109"/>
      <c r="AF13" s="106"/>
      <c r="AG13" s="106"/>
      <c r="AH13" s="106"/>
      <c r="AI13" s="110"/>
      <c r="AJ13" s="106"/>
      <c r="AK13" s="98"/>
      <c r="AL13" s="98"/>
    </row>
    <row r="14" spans="1:48" ht="55.5" customHeight="1" thickBot="1" x14ac:dyDescent="0.25">
      <c r="A14" s="398"/>
      <c r="B14" s="112" t="s">
        <v>54</v>
      </c>
      <c r="C14" s="113" t="str">
        <f>+'4 MAPA CALOR INHERENTE'!I13</f>
        <v xml:space="preserve">                   </v>
      </c>
      <c r="D14" s="113" t="str">
        <f>+'4 MAPA CALOR INHERENTE'!J13</f>
        <v xml:space="preserve">                   </v>
      </c>
      <c r="E14" s="114" t="str">
        <f>+'4 MAPA CALOR INHERENTE'!K13</f>
        <v xml:space="preserve">                   </v>
      </c>
      <c r="F14" s="115" t="str">
        <f>+'4 MAPA CALOR INHERENTE'!L13</f>
        <v xml:space="preserve">                   </v>
      </c>
      <c r="G14" s="116" t="str">
        <f>+'4 MAPA CALOR INHERENTE'!M13</f>
        <v xml:space="preserve">                   </v>
      </c>
      <c r="H14" s="102"/>
      <c r="I14" s="398"/>
      <c r="J14" s="112" t="s">
        <v>54</v>
      </c>
      <c r="K14" s="113" t="str">
        <f>+'6 MAPA CALOR RESIDUAL'!K13</f>
        <v xml:space="preserve">                   </v>
      </c>
      <c r="L14" s="113" t="str">
        <f>+'6 MAPA CALOR RESIDUAL'!L13</f>
        <v xml:space="preserve">                   </v>
      </c>
      <c r="M14" s="114" t="str">
        <f>+'6 MAPA CALOR RESIDUAL'!M13</f>
        <v xml:space="preserve">R1                   </v>
      </c>
      <c r="N14" s="115" t="str">
        <f>+'6 MAPA CALOR RESIDUAL'!N13</f>
        <v xml:space="preserve">    R5               </v>
      </c>
      <c r="O14" s="116" t="str">
        <f>+'6 MAPA CALOR RESIDUAL'!O13</f>
        <v xml:space="preserve">                   </v>
      </c>
      <c r="P14" s="102"/>
      <c r="Q14" s="440"/>
      <c r="R14" s="117">
        <v>0.2</v>
      </c>
      <c r="S14" s="118" t="s">
        <v>54</v>
      </c>
      <c r="T14" s="113" t="s">
        <v>85</v>
      </c>
      <c r="U14" s="113" t="s">
        <v>85</v>
      </c>
      <c r="V14" s="114" t="s">
        <v>5</v>
      </c>
      <c r="W14" s="115" t="s">
        <v>84</v>
      </c>
      <c r="X14" s="116" t="s">
        <v>83</v>
      </c>
      <c r="AA14" s="86"/>
      <c r="AB14" s="86"/>
      <c r="AC14" s="98"/>
      <c r="AD14" s="108"/>
      <c r="AE14" s="109"/>
      <c r="AF14" s="106"/>
      <c r="AG14" s="106"/>
      <c r="AH14" s="106"/>
      <c r="AI14" s="119"/>
      <c r="AJ14" s="106"/>
      <c r="AK14" s="98"/>
      <c r="AL14" s="98"/>
    </row>
    <row r="15" spans="1:48" x14ac:dyDescent="0.2">
      <c r="A15" s="87"/>
      <c r="B15" s="102"/>
      <c r="C15" s="199"/>
      <c r="D15" s="200"/>
      <c r="E15" s="201"/>
      <c r="F15" s="201"/>
      <c r="G15" s="102"/>
      <c r="H15" s="102"/>
      <c r="I15" s="102"/>
      <c r="J15" s="102"/>
      <c r="K15" s="102"/>
      <c r="L15" s="102"/>
      <c r="M15" s="102"/>
      <c r="N15" s="102"/>
      <c r="O15" s="102"/>
      <c r="P15" s="102"/>
      <c r="AA15" s="86"/>
      <c r="AB15" s="86"/>
      <c r="AC15" s="98"/>
      <c r="AD15" s="108"/>
      <c r="AE15" s="109"/>
      <c r="AF15" s="106"/>
      <c r="AG15" s="106"/>
      <c r="AH15" s="106"/>
      <c r="AI15" s="106"/>
      <c r="AJ15" s="106"/>
      <c r="AK15" s="98"/>
      <c r="AL15" s="98"/>
    </row>
    <row r="16" spans="1:48" ht="25.5" x14ac:dyDescent="0.2">
      <c r="A16" s="87"/>
      <c r="B16" s="102"/>
      <c r="C16" s="199"/>
      <c r="D16" s="200"/>
      <c r="E16" s="201"/>
      <c r="F16" s="201"/>
      <c r="G16" s="102"/>
      <c r="H16" s="102"/>
      <c r="I16" s="102"/>
      <c r="J16" s="102"/>
      <c r="K16" s="102"/>
      <c r="L16" s="102"/>
      <c r="M16" s="102"/>
      <c r="N16" s="102"/>
      <c r="O16" s="102"/>
      <c r="P16" s="102"/>
      <c r="T16" s="90" t="s">
        <v>87</v>
      </c>
      <c r="V16" s="86"/>
      <c r="W16" s="86"/>
      <c r="X16" s="86"/>
      <c r="Y16" s="86"/>
      <c r="Z16" s="86"/>
      <c r="AA16" s="86"/>
      <c r="AB16" s="86"/>
      <c r="AC16" s="98"/>
      <c r="AD16" s="108"/>
      <c r="AE16" s="98"/>
      <c r="AF16" s="109"/>
      <c r="AG16" s="109"/>
      <c r="AH16" s="109"/>
      <c r="AI16" s="109"/>
      <c r="AJ16" s="109"/>
      <c r="AK16" s="98"/>
      <c r="AL16" s="98"/>
    </row>
    <row r="17" spans="1:38" x14ac:dyDescent="0.2">
      <c r="A17" s="87"/>
      <c r="B17" s="102"/>
      <c r="C17" s="199"/>
      <c r="D17" s="200"/>
      <c r="E17" s="201"/>
      <c r="F17" s="201"/>
      <c r="G17" s="102"/>
      <c r="H17" s="102"/>
      <c r="I17" s="102"/>
      <c r="J17" s="102"/>
      <c r="K17" s="102"/>
      <c r="L17" s="102"/>
      <c r="M17" s="102"/>
      <c r="N17" s="102"/>
      <c r="O17" s="102"/>
      <c r="P17" s="102"/>
      <c r="T17" s="120" t="s">
        <v>83</v>
      </c>
      <c r="V17" s="86"/>
      <c r="W17" s="86"/>
      <c r="X17" s="86"/>
      <c r="Y17" s="86"/>
      <c r="Z17" s="86"/>
      <c r="AA17" s="86"/>
      <c r="AB17" s="86"/>
      <c r="AC17" s="98"/>
      <c r="AD17" s="98"/>
      <c r="AE17" s="98"/>
      <c r="AF17" s="106"/>
      <c r="AG17" s="106"/>
      <c r="AH17" s="106"/>
      <c r="AI17" s="106"/>
      <c r="AJ17" s="106"/>
      <c r="AK17" s="98"/>
      <c r="AL17" s="98"/>
    </row>
    <row r="18" spans="1:38" x14ac:dyDescent="0.2">
      <c r="A18" s="87"/>
      <c r="B18" s="102"/>
      <c r="C18" s="199"/>
      <c r="D18" s="200"/>
      <c r="E18" s="201"/>
      <c r="F18" s="201"/>
      <c r="G18" s="102"/>
      <c r="H18" s="102"/>
      <c r="I18" s="102"/>
      <c r="J18" s="102"/>
      <c r="K18" s="102"/>
      <c r="L18" s="102"/>
      <c r="M18" s="102"/>
      <c r="N18" s="102"/>
      <c r="O18" s="102"/>
      <c r="P18" s="102"/>
      <c r="T18" s="103" t="s">
        <v>84</v>
      </c>
      <c r="U18" s="86"/>
      <c r="V18" s="86"/>
      <c r="W18" s="86"/>
      <c r="X18" s="86"/>
      <c r="Y18" s="86"/>
      <c r="Z18" s="86"/>
      <c r="AA18" s="86"/>
      <c r="AB18" s="86"/>
      <c r="AC18" s="98"/>
      <c r="AD18" s="98"/>
      <c r="AE18" s="98"/>
      <c r="AF18" s="106"/>
      <c r="AG18" s="106"/>
      <c r="AH18" s="106"/>
      <c r="AI18" s="106"/>
      <c r="AJ18" s="106"/>
      <c r="AK18" s="98"/>
      <c r="AL18" s="98"/>
    </row>
    <row r="19" spans="1:38" x14ac:dyDescent="0.2">
      <c r="A19" s="87"/>
      <c r="B19" s="102"/>
      <c r="C19" s="199"/>
      <c r="D19" s="200"/>
      <c r="E19" s="201"/>
      <c r="F19" s="201"/>
      <c r="G19" s="102"/>
      <c r="H19" s="102"/>
      <c r="I19" s="102"/>
      <c r="J19" s="102"/>
      <c r="K19" s="102"/>
      <c r="L19" s="102"/>
      <c r="M19" s="102"/>
      <c r="N19" s="102"/>
      <c r="O19" s="102"/>
      <c r="P19" s="102"/>
      <c r="S19" s="121"/>
      <c r="T19" s="107" t="s">
        <v>5</v>
      </c>
      <c r="U19" s="121"/>
      <c r="V19" s="121"/>
      <c r="W19" s="121"/>
      <c r="X19" s="121"/>
      <c r="Y19" s="121"/>
      <c r="Z19" s="121"/>
      <c r="AA19" s="121"/>
      <c r="AB19" s="121"/>
      <c r="AC19" s="98"/>
      <c r="AD19" s="98"/>
      <c r="AE19" s="122"/>
      <c r="AF19" s="122"/>
      <c r="AG19" s="122"/>
      <c r="AH19" s="122"/>
      <c r="AI19" s="122"/>
      <c r="AJ19" s="122"/>
      <c r="AK19" s="98"/>
      <c r="AL19" s="98"/>
    </row>
    <row r="20" spans="1:38" x14ac:dyDescent="0.2">
      <c r="A20" s="87"/>
      <c r="B20" s="102"/>
      <c r="C20" s="199"/>
      <c r="D20" s="200"/>
      <c r="E20" s="201"/>
      <c r="F20" s="201"/>
      <c r="G20" s="102"/>
      <c r="H20" s="102"/>
      <c r="I20" s="102"/>
      <c r="J20" s="102"/>
      <c r="K20" s="102"/>
      <c r="L20" s="102"/>
      <c r="M20" s="102"/>
      <c r="N20" s="102"/>
      <c r="O20" s="102"/>
      <c r="P20" s="102"/>
      <c r="S20" s="121"/>
      <c r="T20" s="111" t="s">
        <v>85</v>
      </c>
      <c r="AA20" s="121"/>
      <c r="AB20" s="121"/>
      <c r="AC20" s="98"/>
      <c r="AD20" s="98"/>
      <c r="AE20" s="98"/>
      <c r="AF20" s="106"/>
      <c r="AG20" s="106"/>
      <c r="AH20" s="106"/>
      <c r="AI20" s="106"/>
      <c r="AJ20" s="106"/>
      <c r="AK20" s="98"/>
      <c r="AL20" s="98"/>
    </row>
    <row r="21" spans="1:38" x14ac:dyDescent="0.2">
      <c r="A21" s="87"/>
      <c r="B21" s="102"/>
      <c r="C21" s="199"/>
      <c r="D21" s="200"/>
      <c r="E21" s="201"/>
      <c r="F21" s="201"/>
      <c r="G21" s="102"/>
      <c r="H21" s="102"/>
      <c r="I21" s="102"/>
      <c r="J21" s="102"/>
      <c r="K21" s="102"/>
      <c r="L21" s="102"/>
      <c r="M21" s="102"/>
      <c r="N21" s="102"/>
      <c r="O21" s="102"/>
      <c r="P21" s="102"/>
      <c r="Q21" s="123"/>
      <c r="R21" s="123"/>
      <c r="S21" s="121"/>
      <c r="AA21" s="121"/>
      <c r="AB21" s="121"/>
      <c r="AC21" s="98"/>
      <c r="AD21" s="98"/>
      <c r="AE21" s="98"/>
      <c r="AF21" s="106"/>
      <c r="AG21" s="106"/>
      <c r="AH21" s="106"/>
      <c r="AI21" s="106"/>
      <c r="AJ21" s="106"/>
      <c r="AK21" s="98"/>
      <c r="AL21" s="98"/>
    </row>
    <row r="22" spans="1:38" x14ac:dyDescent="0.2">
      <c r="A22" s="87"/>
      <c r="B22" s="102"/>
      <c r="C22" s="199"/>
      <c r="D22" s="200"/>
      <c r="E22" s="201"/>
      <c r="F22" s="201"/>
      <c r="G22" s="102"/>
      <c r="H22" s="102"/>
      <c r="I22" s="102"/>
      <c r="J22" s="102"/>
      <c r="K22" s="102"/>
      <c r="L22" s="102"/>
      <c r="M22" s="102"/>
      <c r="N22" s="102"/>
      <c r="O22" s="102"/>
      <c r="P22" s="102"/>
      <c r="Q22" s="123"/>
      <c r="R22" s="123"/>
      <c r="S22" s="124"/>
      <c r="AA22" s="121"/>
      <c r="AB22" s="121"/>
      <c r="AC22" s="98"/>
      <c r="AD22" s="119"/>
      <c r="AE22" s="119"/>
      <c r="AF22" s="119"/>
      <c r="AG22" s="119"/>
      <c r="AH22" s="119"/>
      <c r="AI22" s="119"/>
      <c r="AJ22" s="106"/>
      <c r="AK22" s="98"/>
      <c r="AL22" s="98"/>
    </row>
    <row r="23" spans="1:38" x14ac:dyDescent="0.2">
      <c r="A23" s="87"/>
      <c r="B23" s="102"/>
      <c r="C23" s="199"/>
      <c r="D23" s="200"/>
      <c r="E23" s="201"/>
      <c r="F23" s="201"/>
      <c r="G23" s="102"/>
      <c r="H23" s="102"/>
      <c r="I23" s="102"/>
      <c r="J23" s="102"/>
      <c r="K23" s="102"/>
      <c r="L23" s="102"/>
      <c r="M23" s="102"/>
      <c r="N23" s="102"/>
      <c r="O23" s="102"/>
      <c r="P23" s="102"/>
      <c r="Q23" s="123"/>
      <c r="R23" s="123"/>
      <c r="AC23" s="98"/>
      <c r="AD23" s="125"/>
      <c r="AE23" s="125"/>
      <c r="AF23" s="125"/>
      <c r="AG23" s="125"/>
      <c r="AH23" s="125"/>
      <c r="AI23" s="125"/>
      <c r="AJ23" s="106"/>
      <c r="AK23" s="98"/>
      <c r="AL23" s="98"/>
    </row>
    <row r="24" spans="1:38" x14ac:dyDescent="0.2">
      <c r="A24" s="87"/>
      <c r="B24" s="102"/>
      <c r="C24" s="199"/>
      <c r="D24" s="200"/>
      <c r="E24" s="201"/>
      <c r="F24" s="201"/>
      <c r="G24" s="102"/>
      <c r="H24" s="102"/>
      <c r="I24" s="102"/>
      <c r="J24" s="102"/>
      <c r="K24" s="102"/>
      <c r="L24" s="102"/>
      <c r="M24" s="102"/>
      <c r="N24" s="102"/>
      <c r="O24" s="102"/>
      <c r="P24" s="102"/>
      <c r="Q24" s="123"/>
      <c r="R24" s="123"/>
      <c r="AC24" s="98"/>
      <c r="AD24" s="119"/>
      <c r="AE24" s="119"/>
      <c r="AF24" s="119"/>
      <c r="AG24" s="119"/>
      <c r="AH24" s="119"/>
      <c r="AI24" s="119"/>
      <c r="AJ24" s="106"/>
      <c r="AK24" s="98"/>
      <c r="AL24" s="98"/>
    </row>
    <row r="25" spans="1:38" x14ac:dyDescent="0.2">
      <c r="A25" s="87"/>
      <c r="B25" s="102"/>
      <c r="C25" s="199"/>
      <c r="D25" s="200"/>
      <c r="E25" s="201"/>
      <c r="F25" s="201"/>
      <c r="G25" s="102"/>
      <c r="H25" s="102"/>
      <c r="I25" s="102"/>
      <c r="J25" s="102"/>
      <c r="K25" s="102"/>
      <c r="L25" s="102"/>
      <c r="M25" s="102"/>
      <c r="N25" s="102"/>
      <c r="O25" s="102"/>
      <c r="P25" s="102"/>
      <c r="AC25" s="98"/>
      <c r="AD25" s="119"/>
      <c r="AE25" s="119"/>
      <c r="AF25" s="119"/>
      <c r="AG25" s="119"/>
      <c r="AH25" s="119"/>
      <c r="AI25" s="119"/>
      <c r="AJ25" s="106"/>
      <c r="AK25" s="98"/>
      <c r="AL25" s="98"/>
    </row>
    <row r="26" spans="1:38" x14ac:dyDescent="0.25">
      <c r="A26" s="87"/>
      <c r="B26" s="102"/>
      <c r="C26" s="199"/>
      <c r="D26" s="200"/>
      <c r="E26" s="201"/>
      <c r="F26" s="201"/>
      <c r="G26" s="102"/>
      <c r="H26" s="102"/>
      <c r="I26" s="102"/>
      <c r="J26" s="102"/>
      <c r="K26" s="102"/>
      <c r="L26" s="102"/>
      <c r="M26" s="102"/>
      <c r="N26" s="102"/>
      <c r="O26" s="102"/>
      <c r="P26" s="102"/>
    </row>
    <row r="27" spans="1:38" x14ac:dyDescent="0.25">
      <c r="A27" s="87"/>
      <c r="B27" s="102"/>
      <c r="C27" s="199"/>
      <c r="D27" s="200"/>
      <c r="E27" s="201"/>
      <c r="F27" s="201"/>
      <c r="G27" s="102"/>
      <c r="H27" s="102"/>
      <c r="I27" s="102"/>
      <c r="J27" s="102"/>
      <c r="K27" s="102"/>
      <c r="L27" s="102"/>
      <c r="M27" s="102"/>
      <c r="N27" s="102"/>
      <c r="O27" s="102"/>
      <c r="P27" s="102"/>
    </row>
    <row r="28" spans="1:38" x14ac:dyDescent="0.25">
      <c r="A28" s="87"/>
      <c r="B28" s="102"/>
      <c r="C28" s="199"/>
      <c r="D28" s="200"/>
      <c r="E28" s="201"/>
      <c r="F28" s="201"/>
      <c r="G28" s="102"/>
      <c r="H28" s="102"/>
      <c r="I28" s="102"/>
      <c r="J28" s="102"/>
      <c r="K28" s="102"/>
      <c r="L28" s="102"/>
      <c r="M28" s="102"/>
      <c r="N28" s="102"/>
      <c r="O28" s="102"/>
      <c r="P28" s="102"/>
    </row>
    <row r="29" spans="1:38" x14ac:dyDescent="0.25">
      <c r="A29" s="87"/>
      <c r="B29" s="102"/>
      <c r="C29" s="199"/>
      <c r="D29" s="200"/>
      <c r="E29" s="201"/>
      <c r="F29" s="201"/>
      <c r="G29" s="102"/>
      <c r="H29" s="102"/>
      <c r="I29" s="102"/>
      <c r="J29" s="102"/>
      <c r="K29" s="102"/>
      <c r="L29" s="102"/>
      <c r="M29" s="102"/>
      <c r="N29" s="102"/>
      <c r="O29" s="102"/>
      <c r="P29" s="102"/>
    </row>
    <row r="30" spans="1:38" ht="14.45" customHeight="1" x14ac:dyDescent="0.25">
      <c r="B30" s="82"/>
      <c r="D30" s="82"/>
      <c r="G30" s="82"/>
      <c r="H30" s="82"/>
      <c r="I30" s="82"/>
      <c r="J30" s="82"/>
      <c r="K30" s="82"/>
      <c r="L30" s="82"/>
      <c r="M30" s="82"/>
      <c r="N30" s="82"/>
      <c r="O30" s="82"/>
      <c r="P30" s="82"/>
      <c r="AA30" s="87"/>
      <c r="AB30" s="87"/>
      <c r="AC30" s="87"/>
      <c r="AD30" s="87"/>
      <c r="AE30" s="87"/>
      <c r="AF30" s="82"/>
      <c r="AG30" s="82"/>
      <c r="AH30" s="82"/>
      <c r="AI30" s="82"/>
      <c r="AJ30" s="82"/>
    </row>
    <row r="31" spans="1:38" ht="39" customHeight="1" x14ac:dyDescent="0.25">
      <c r="B31" s="82"/>
      <c r="D31" s="82"/>
      <c r="G31" s="82"/>
      <c r="H31" s="82"/>
      <c r="I31" s="82"/>
      <c r="J31" s="82"/>
      <c r="K31" s="82"/>
      <c r="L31" s="82"/>
      <c r="M31" s="82"/>
      <c r="N31" s="82"/>
      <c r="O31" s="82"/>
      <c r="P31" s="82"/>
      <c r="AA31" s="87"/>
      <c r="AB31" s="87"/>
      <c r="AC31" s="87"/>
      <c r="AD31" s="87"/>
      <c r="AE31" s="87"/>
      <c r="AF31" s="82"/>
      <c r="AG31" s="82"/>
      <c r="AH31" s="82"/>
      <c r="AI31" s="82"/>
      <c r="AJ31" s="82"/>
    </row>
    <row r="32" spans="1:38" ht="19.5" customHeight="1" x14ac:dyDescent="0.25">
      <c r="B32" s="82"/>
      <c r="D32" s="82"/>
      <c r="G32" s="82"/>
      <c r="H32" s="82"/>
      <c r="I32" s="82"/>
      <c r="J32" s="82"/>
      <c r="K32" s="82"/>
      <c r="L32" s="82"/>
      <c r="M32" s="82"/>
      <c r="N32" s="82"/>
      <c r="O32" s="82"/>
      <c r="P32" s="82"/>
      <c r="AA32" s="87"/>
      <c r="AB32" s="87"/>
      <c r="AC32" s="87"/>
      <c r="AD32" s="87"/>
      <c r="AE32" s="87"/>
      <c r="AF32" s="82"/>
      <c r="AG32" s="82"/>
      <c r="AH32" s="82"/>
      <c r="AI32" s="82"/>
      <c r="AJ32" s="82"/>
    </row>
    <row r="33" spans="3:31" s="82" customFormat="1" ht="19.5" customHeight="1" x14ac:dyDescent="0.25">
      <c r="C33" s="87"/>
      <c r="E33" s="130"/>
      <c r="F33" s="130"/>
      <c r="AA33" s="87"/>
      <c r="AB33" s="87"/>
      <c r="AC33" s="87"/>
      <c r="AD33" s="87"/>
      <c r="AE33" s="87"/>
    </row>
    <row r="34" spans="3:31" s="82" customFormat="1" ht="19.5" customHeight="1" x14ac:dyDescent="0.25">
      <c r="C34" s="87"/>
      <c r="E34" s="130"/>
      <c r="F34" s="130"/>
      <c r="AA34" s="87"/>
      <c r="AB34" s="87"/>
      <c r="AC34" s="87"/>
      <c r="AD34" s="87"/>
      <c r="AE34" s="87"/>
    </row>
    <row r="35" spans="3:31" s="82" customFormat="1" ht="19.5" customHeight="1" x14ac:dyDescent="0.25">
      <c r="C35" s="87"/>
      <c r="E35" s="130"/>
      <c r="F35" s="130"/>
      <c r="AA35" s="87"/>
      <c r="AB35" s="87"/>
      <c r="AC35" s="87"/>
      <c r="AD35" s="87"/>
      <c r="AE35" s="87"/>
    </row>
    <row r="36" spans="3:31" s="82" customFormat="1" ht="19.5" customHeight="1" x14ac:dyDescent="0.25">
      <c r="C36" s="87"/>
      <c r="E36" s="130"/>
      <c r="F36" s="130"/>
      <c r="AA36" s="87"/>
      <c r="AB36" s="87"/>
      <c r="AC36" s="87"/>
      <c r="AD36" s="87"/>
      <c r="AE36" s="87"/>
    </row>
  </sheetData>
  <sheetProtection algorithmName="SHA-512" hashValue="6cDvxk20ULcAFCt51VDrpfYeiehCOMctCAyzquYtQeKJiSNyqZcjXnE+hxx97pk84+bxolRyq/NmYvSkviGY3g==" saltValue="XrEGAX2zJb6ncqGRlUBRHg==" spinCount="100000" sheet="1" formatCells="0" formatColumns="0" formatRows="0" sort="0" autoFilter="0" pivotTables="0"/>
  <autoFilter ref="A9:AL9" xr:uid="{00000000-0009-0000-0000-000006000000}">
    <filterColumn colId="29" showButton="0"/>
    <filterColumn colId="30" showButton="0"/>
    <filterColumn colId="31" showButton="0"/>
    <filterColumn colId="32" showButton="0"/>
    <filterColumn colId="33" showButton="0"/>
    <filterColumn colId="34" showButton="0"/>
  </autoFilter>
  <dataConsolidate/>
  <mergeCells count="13">
    <mergeCell ref="AH2:AJ3"/>
    <mergeCell ref="AH4:AJ4"/>
    <mergeCell ref="AH5:AJ5"/>
    <mergeCell ref="I10:I14"/>
    <mergeCell ref="Q10:Q14"/>
    <mergeCell ref="A2:C5"/>
    <mergeCell ref="D2:AG5"/>
    <mergeCell ref="A7:G7"/>
    <mergeCell ref="C8:G8"/>
    <mergeCell ref="A10:A14"/>
    <mergeCell ref="I7:O7"/>
    <mergeCell ref="T7:X7"/>
    <mergeCell ref="K8:O8"/>
  </mergeCells>
  <conditionalFormatting sqref="D15:E29">
    <cfRule type="cellIs" dxfId="45" priority="1" operator="equal">
      <formula>$S$14</formula>
    </cfRule>
    <cfRule type="cellIs" dxfId="44" priority="2" operator="equal">
      <formula>$S$13</formula>
    </cfRule>
    <cfRule type="cellIs" dxfId="43" priority="3" operator="equal">
      <formula>$S$12</formula>
    </cfRule>
    <cfRule type="cellIs" dxfId="42" priority="4" operator="equal">
      <formula>$S$11</formula>
    </cfRule>
    <cfRule type="cellIs" dxfId="41" priority="5" operator="equal">
      <formula>$S$10</formula>
    </cfRule>
  </conditionalFormatting>
  <conditionalFormatting sqref="F15:F29">
    <cfRule type="cellIs" dxfId="40" priority="6" operator="equal">
      <formula>$T$9</formula>
    </cfRule>
    <cfRule type="cellIs" dxfId="39" priority="7" operator="equal">
      <formula>$U$9</formula>
    </cfRule>
    <cfRule type="cellIs" dxfId="38" priority="8" operator="equal">
      <formula>$V$9</formula>
    </cfRule>
    <cfRule type="cellIs" dxfId="37" priority="9" operator="equal">
      <formula>$W$9</formula>
    </cfRule>
    <cfRule type="cellIs" dxfId="36" priority="10" operator="equal">
      <formula>$X$9</formula>
    </cfRule>
  </conditionalFormatting>
  <conditionalFormatting sqref="G15:G29">
    <cfRule type="cellIs" dxfId="35" priority="16" operator="equal">
      <formula>$T$17</formula>
    </cfRule>
    <cfRule type="cellIs" dxfId="34" priority="17" operator="equal">
      <formula>$T$18</formula>
    </cfRule>
    <cfRule type="cellIs" dxfId="33" priority="18" operator="equal">
      <formula>$T$19</formula>
    </cfRule>
    <cfRule type="cellIs" dxfId="32" priority="19" operator="equal">
      <formula>$T$20</formula>
    </cfRule>
  </conditionalFormatting>
  <dataValidations count="3">
    <dataValidation type="list" allowBlank="1" showInputMessage="1" showErrorMessage="1" sqref="JD10:JJ17" xr:uid="{00000000-0002-0000-06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9" xr:uid="{00000000-0002-0000-0600-000001000000}"/>
    <dataValidation allowBlank="1" showInputMessage="1" showErrorMessage="1" prompt="Es la materialización del riesgo y las consecuencias de su aparición. Su escala es: 5 bajo impacto, 10 medio, 20 alto impacto._x000a_" sqref="JD9:JJ9" xr:uid="{00000000-0002-0000-06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X35"/>
  <sheetViews>
    <sheetView showGridLines="0" tabSelected="1" topLeftCell="D1" zoomScale="70" zoomScaleNormal="70" workbookViewId="0">
      <selection activeCell="X9" sqref="X9"/>
    </sheetView>
  </sheetViews>
  <sheetFormatPr baseColWidth="10" defaultColWidth="14.28515625" defaultRowHeight="12.75" x14ac:dyDescent="0.25"/>
  <cols>
    <col min="1" max="1" width="11.42578125" style="82" customWidth="1"/>
    <col min="2" max="2" width="25.140625" style="87" customWidth="1"/>
    <col min="3" max="4" width="14.140625" style="87" customWidth="1"/>
    <col min="5" max="5" width="16.42578125" style="130" customWidth="1"/>
    <col min="6" max="6" width="16.85546875" style="130" customWidth="1"/>
    <col min="7" max="7" width="12.42578125" style="87" customWidth="1"/>
    <col min="8" max="8" width="15.42578125" style="87" customWidth="1"/>
    <col min="9" max="9" width="13" style="87" customWidth="1"/>
    <col min="10" max="10" width="16.42578125" style="130" customWidth="1"/>
    <col min="11" max="11" width="10.140625" style="130" customWidth="1"/>
    <col min="12" max="12" width="12.7109375" style="87" customWidth="1"/>
    <col min="13" max="13" width="16.85546875" style="87" customWidth="1"/>
    <col min="14" max="14" width="15.42578125" style="87" customWidth="1"/>
    <col min="15" max="16" width="16.42578125" style="87" customWidth="1"/>
    <col min="17" max="17" width="29.85546875" style="87" customWidth="1"/>
    <col min="18" max="18" width="20.85546875" style="87" customWidth="1"/>
    <col min="19" max="19" width="9.42578125" style="135" customWidth="1"/>
    <col min="20" max="20" width="13.42578125" style="135" customWidth="1"/>
    <col min="21" max="23" width="20.42578125" style="87" hidden="1" customWidth="1"/>
    <col min="24" max="25" width="30.7109375" style="87" customWidth="1"/>
    <col min="26" max="26" width="18" style="87" customWidth="1"/>
    <col min="27" max="28" width="15.42578125" style="87" customWidth="1"/>
    <col min="29" max="29" width="4.85546875" style="82" customWidth="1"/>
    <col min="30" max="30" width="5.42578125" style="82" bestFit="1" customWidth="1"/>
    <col min="31" max="32" width="14" style="82" customWidth="1"/>
    <col min="33" max="33" width="18.42578125" style="82" customWidth="1"/>
    <col min="34" max="34" width="19.42578125" style="82" customWidth="1"/>
    <col min="35" max="36" width="14" style="82" customWidth="1"/>
    <col min="37" max="41" width="11.42578125" style="82" customWidth="1"/>
    <col min="42" max="42" width="5.42578125" style="82" bestFit="1" customWidth="1"/>
    <col min="43" max="43" width="26.85546875" style="82" customWidth="1"/>
    <col min="44" max="48" width="22.85546875" style="87" customWidth="1"/>
    <col min="49" max="49" width="23.42578125" style="82" customWidth="1"/>
    <col min="50" max="277" width="11.42578125" style="82" customWidth="1"/>
    <col min="278" max="278" width="12.7109375" style="82" customWidth="1"/>
    <col min="279" max="279" width="47" style="82" customWidth="1"/>
    <col min="280" max="280" width="35" style="82" customWidth="1"/>
    <col min="281" max="16384" width="14.28515625" style="82"/>
  </cols>
  <sheetData>
    <row r="2" spans="1:50" s="311" customFormat="1" ht="30.95" customHeight="1" x14ac:dyDescent="0.2">
      <c r="A2" s="370"/>
      <c r="B2" s="370"/>
      <c r="C2" s="370"/>
      <c r="D2" s="371" t="s">
        <v>386</v>
      </c>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3"/>
      <c r="AH2" s="365" t="s">
        <v>387</v>
      </c>
      <c r="AI2" s="366"/>
      <c r="AJ2" s="366"/>
    </row>
    <row r="3" spans="1:50" s="311" customFormat="1" ht="30.95" customHeight="1" x14ac:dyDescent="0.2">
      <c r="A3" s="370"/>
      <c r="B3" s="370"/>
      <c r="C3" s="370"/>
      <c r="D3" s="374"/>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6"/>
      <c r="AH3" s="366"/>
      <c r="AI3" s="366"/>
      <c r="AJ3" s="366"/>
    </row>
    <row r="4" spans="1:50" s="311" customFormat="1" ht="30.95" customHeight="1" x14ac:dyDescent="0.2">
      <c r="A4" s="370"/>
      <c r="B4" s="370"/>
      <c r="C4" s="370"/>
      <c r="D4" s="374"/>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6"/>
      <c r="AH4" s="365" t="s">
        <v>388</v>
      </c>
      <c r="AI4" s="366"/>
      <c r="AJ4" s="366"/>
    </row>
    <row r="5" spans="1:50" s="311" customFormat="1" ht="30.95" customHeight="1" x14ac:dyDescent="0.2">
      <c r="A5" s="370"/>
      <c r="B5" s="370"/>
      <c r="C5" s="370"/>
      <c r="D5" s="377"/>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9"/>
      <c r="AH5" s="365" t="s">
        <v>389</v>
      </c>
      <c r="AI5" s="366"/>
      <c r="AJ5" s="366"/>
    </row>
    <row r="6" spans="1:50" s="71" customFormat="1" ht="5.45" customHeight="1" x14ac:dyDescent="0.2">
      <c r="A6" s="232"/>
      <c r="B6" s="231"/>
      <c r="C6" s="231"/>
      <c r="D6" s="73"/>
      <c r="E6" s="52"/>
      <c r="F6" s="126"/>
      <c r="H6" s="73"/>
      <c r="I6" s="73"/>
      <c r="J6" s="52"/>
      <c r="K6" s="126"/>
      <c r="S6" s="131"/>
      <c r="T6" s="131"/>
      <c r="AD6" s="240"/>
      <c r="AF6" s="241"/>
      <c r="AG6" s="242"/>
      <c r="AH6" s="242"/>
      <c r="AI6" s="242"/>
      <c r="AJ6" s="243"/>
      <c r="AR6" s="72"/>
      <c r="AS6" s="72"/>
      <c r="AT6" s="72"/>
      <c r="AU6" s="72"/>
      <c r="AV6" s="72"/>
    </row>
    <row r="7" spans="1:50" ht="14.45" customHeight="1" x14ac:dyDescent="0.25">
      <c r="A7" s="127"/>
      <c r="B7" s="127"/>
      <c r="C7" s="127"/>
      <c r="D7" s="127"/>
      <c r="E7" s="402" t="s">
        <v>88</v>
      </c>
      <c r="F7" s="402"/>
      <c r="G7" s="402"/>
      <c r="H7" s="79"/>
      <c r="I7" s="127"/>
      <c r="J7" s="402" t="s">
        <v>117</v>
      </c>
      <c r="K7" s="402"/>
      <c r="L7" s="402"/>
      <c r="M7" s="79"/>
      <c r="N7" s="79"/>
      <c r="O7" s="79"/>
      <c r="P7" s="79"/>
      <c r="Q7" s="402" t="s">
        <v>130</v>
      </c>
      <c r="R7" s="402"/>
      <c r="S7" s="402"/>
      <c r="T7" s="402"/>
      <c r="U7" s="402" t="s">
        <v>146</v>
      </c>
      <c r="V7" s="402"/>
      <c r="W7" s="402"/>
      <c r="X7" s="79"/>
      <c r="Y7" s="79"/>
      <c r="Z7" s="79"/>
      <c r="AA7" s="79"/>
      <c r="AB7" s="79"/>
      <c r="AD7" s="83"/>
      <c r="AF7" s="84">
        <v>0.2</v>
      </c>
      <c r="AG7" s="84">
        <v>0.4</v>
      </c>
      <c r="AH7" s="84">
        <v>0.6</v>
      </c>
      <c r="AI7" s="84">
        <v>0.8</v>
      </c>
      <c r="AJ7" s="85">
        <v>1</v>
      </c>
      <c r="AK7" s="86"/>
      <c r="AL7" s="86"/>
      <c r="AM7" s="86"/>
      <c r="AN7" s="86"/>
      <c r="AO7" s="86"/>
      <c r="AP7" s="86"/>
      <c r="AQ7" s="86"/>
    </row>
    <row r="8" spans="1:50" ht="51" x14ac:dyDescent="0.2">
      <c r="A8" s="90" t="s">
        <v>0</v>
      </c>
      <c r="B8" s="90" t="s">
        <v>1</v>
      </c>
      <c r="C8" s="90" t="s">
        <v>121</v>
      </c>
      <c r="D8" s="90" t="s">
        <v>122</v>
      </c>
      <c r="E8" s="90" t="s">
        <v>2</v>
      </c>
      <c r="F8" s="90" t="s">
        <v>4</v>
      </c>
      <c r="G8" s="91" t="s">
        <v>123</v>
      </c>
      <c r="H8" s="90" t="s">
        <v>119</v>
      </c>
      <c r="I8" s="90" t="s">
        <v>120</v>
      </c>
      <c r="J8" s="90" t="s">
        <v>2</v>
      </c>
      <c r="K8" s="90" t="s">
        <v>4</v>
      </c>
      <c r="L8" s="90" t="s">
        <v>123</v>
      </c>
      <c r="M8" s="90" t="s">
        <v>173</v>
      </c>
      <c r="N8" s="90" t="s">
        <v>124</v>
      </c>
      <c r="O8" s="90" t="s">
        <v>274</v>
      </c>
      <c r="P8" s="90" t="s">
        <v>269</v>
      </c>
      <c r="Q8" s="90" t="s">
        <v>177</v>
      </c>
      <c r="R8" s="90" t="s">
        <v>176</v>
      </c>
      <c r="S8" s="132" t="s">
        <v>148</v>
      </c>
      <c r="T8" s="132" t="s">
        <v>149</v>
      </c>
      <c r="U8" s="90" t="s">
        <v>144</v>
      </c>
      <c r="V8" s="90" t="s">
        <v>145</v>
      </c>
      <c r="W8" s="90" t="s">
        <v>147</v>
      </c>
      <c r="X8" s="90" t="s">
        <v>150</v>
      </c>
      <c r="Y8" s="90" t="s">
        <v>151</v>
      </c>
      <c r="Z8" s="90" t="s">
        <v>131</v>
      </c>
      <c r="AA8" s="79"/>
      <c r="AB8" s="79"/>
      <c r="AD8" s="83"/>
      <c r="AE8" s="95"/>
      <c r="AF8" s="96" t="s">
        <v>64</v>
      </c>
      <c r="AG8" s="96" t="s">
        <v>7</v>
      </c>
      <c r="AH8" s="96" t="s">
        <v>5</v>
      </c>
      <c r="AI8" s="96" t="s">
        <v>6</v>
      </c>
      <c r="AJ8" s="97" t="s">
        <v>72</v>
      </c>
      <c r="AM8" s="86"/>
      <c r="AN8" s="86"/>
      <c r="AO8" s="98"/>
      <c r="AP8" s="98"/>
      <c r="AQ8" s="98"/>
      <c r="AR8" s="98"/>
      <c r="AS8" s="98"/>
      <c r="AT8" s="98"/>
      <c r="AU8" s="98"/>
      <c r="AV8" s="98"/>
      <c r="AW8" s="98"/>
      <c r="AX8" s="98"/>
    </row>
    <row r="9" spans="1:50" ht="89.25" x14ac:dyDescent="0.2">
      <c r="A9" s="99" t="str">
        <f>'2 CONTEXTO E IDENTIFICACIÓN'!A11</f>
        <v>R1</v>
      </c>
      <c r="B9" s="100" t="str">
        <f>+'2 CONTEXTO E IDENTIFICACIÓN'!F11</f>
        <v>Posibilidad de pérdida reputacional por incumplimiento de las metas establecidas debido a la falta de ejecución y seguimiento de los planes institucionales</v>
      </c>
      <c r="C9" s="133">
        <f>+'3 PROBABIL E IMPACTO INHERENTE'!E9</f>
        <v>0.4</v>
      </c>
      <c r="D9" s="133">
        <f>+'3 PROBABIL E IMPACTO INHERENTE'!M9</f>
        <v>0.6</v>
      </c>
      <c r="E9" s="129" t="str">
        <f>+'4 MAPA CALOR INHERENTE'!C9</f>
        <v>Baja</v>
      </c>
      <c r="F9" s="129" t="str">
        <f>+'4 MAPA CALOR INHERENTE'!D9</f>
        <v>Moderado</v>
      </c>
      <c r="G9" s="100" t="str">
        <f>+'4 MAPA CALOR INHERENTE'!E9</f>
        <v>Moderado</v>
      </c>
      <c r="H9" s="128">
        <f>+'6 MAPA CALOR RESIDUAL'!C9</f>
        <v>0.11759999999999998</v>
      </c>
      <c r="I9" s="101">
        <f>+'6 MAPA CALOR RESIDUAL'!D9</f>
        <v>0.6</v>
      </c>
      <c r="J9" s="129" t="str">
        <f>+'6 MAPA CALOR RESIDUAL'!E9</f>
        <v>Muy Baja</v>
      </c>
      <c r="K9" s="129" t="str">
        <f>+'6 MAPA CALOR RESIDUAL'!F9</f>
        <v>Moderado</v>
      </c>
      <c r="L9" s="100" t="str">
        <f>+'6 MAPA CALOR RESIDUAL'!G9</f>
        <v>Moderado</v>
      </c>
      <c r="M9" s="100" t="str">
        <f t="shared" ref="M9:M28" si="0">+IF($N9="","",IF($N9=$AG$16,$AH$16,IF($N9=$AG$19,$AH$19)))</f>
        <v>Requiere Plan de Acción</v>
      </c>
      <c r="N9" s="100" t="str">
        <f t="shared" ref="N9:N28" si="1">+IF(L9="","",IF(OR(L9=$AF$16,L9=$AF$17,L9=$AF$18),$AG$16,IF(L9=$AF$19,$AG$19)))</f>
        <v>Reducir_mitigar_Transferir_Evitar</v>
      </c>
      <c r="O9" s="221" t="s">
        <v>270</v>
      </c>
      <c r="P9" s="100" t="str">
        <f t="shared" ref="P9:P28" si="2">+IF($M9="","",IF($M9=$AH$19,$AG$19,$O9))</f>
        <v>Reducir_Mitigar</v>
      </c>
      <c r="Q9" s="221" t="s">
        <v>301</v>
      </c>
      <c r="R9" s="221" t="s">
        <v>302</v>
      </c>
      <c r="S9" s="222">
        <v>45748</v>
      </c>
      <c r="T9" s="222">
        <v>46022</v>
      </c>
      <c r="U9" s="221"/>
      <c r="V9" s="221"/>
      <c r="W9" s="221"/>
      <c r="X9" s="221" t="s">
        <v>394</v>
      </c>
      <c r="Y9" s="221" t="s">
        <v>390</v>
      </c>
      <c r="Z9" s="221" t="s">
        <v>141</v>
      </c>
      <c r="AA9" s="102"/>
      <c r="AB9" s="102"/>
      <c r="AC9" s="444" t="s">
        <v>53</v>
      </c>
      <c r="AD9" s="105">
        <v>1</v>
      </c>
      <c r="AE9" s="96" t="s">
        <v>61</v>
      </c>
      <c r="AF9" s="103" t="s">
        <v>84</v>
      </c>
      <c r="AG9" s="103" t="s">
        <v>84</v>
      </c>
      <c r="AH9" s="103" t="s">
        <v>84</v>
      </c>
      <c r="AI9" s="103" t="s">
        <v>84</v>
      </c>
      <c r="AJ9" s="104" t="s">
        <v>83</v>
      </c>
      <c r="AM9" s="86"/>
      <c r="AN9" s="86"/>
      <c r="AO9" s="98"/>
      <c r="AP9" s="98"/>
      <c r="AQ9" s="98"/>
      <c r="AR9" s="106"/>
      <c r="AS9" s="106"/>
      <c r="AT9" s="106"/>
      <c r="AU9" s="106"/>
      <c r="AV9" s="106"/>
      <c r="AW9" s="98"/>
      <c r="AX9" s="98"/>
    </row>
    <row r="10" spans="1:50" ht="102" x14ac:dyDescent="0.2">
      <c r="A10" s="99" t="str">
        <f>'2 CONTEXTO E IDENTIFICACIÓN'!A12</f>
        <v>R2</v>
      </c>
      <c r="B10" s="100" t="str">
        <f>+'2 CONTEXTO E IDENTIFICACIÓN'!F12</f>
        <v>Posibilidad de pérdida económica por contratación sin el lleno de requisitos de acuerdo al estatuto y manual de contratación debido a la falta de verificaciónen en la etapa precontractual</v>
      </c>
      <c r="C10" s="133">
        <f>+'3 PROBABIL E IMPACTO INHERENTE'!E10</f>
        <v>0.8</v>
      </c>
      <c r="D10" s="133">
        <f>+'3 PROBABIL E IMPACTO INHERENTE'!M10</f>
        <v>0.8</v>
      </c>
      <c r="E10" s="129" t="str">
        <f>+'4 MAPA CALOR INHERENTE'!C10</f>
        <v>Alta</v>
      </c>
      <c r="F10" s="129" t="str">
        <f>+'4 MAPA CALOR INHERENTE'!D10</f>
        <v>Mayor</v>
      </c>
      <c r="G10" s="100" t="str">
        <f>+'4 MAPA CALOR INHERENTE'!E10</f>
        <v>Alto</v>
      </c>
      <c r="H10" s="128">
        <f>+'5 VALORACIÓN DEL CONTROL'!S18</f>
        <v>0.48</v>
      </c>
      <c r="I10" s="101">
        <f>+'5 VALORACIÓN DEL CONTROL'!T18</f>
        <v>0.8</v>
      </c>
      <c r="J10" s="129" t="str">
        <f t="shared" ref="J10:J28" si="3">+IF(H10=0,"",IF(H10&lt;=$AD$13,$AE$13,IF(H10&lt;=$AD$12,$AE$12,IF(H10&lt;=$AD$11,$AE$11,IF(H10&lt;=$AD$10,$AE$10,IF(H10&lt;=$AD$9,$AE$9,""))))))</f>
        <v>Media</v>
      </c>
      <c r="K10" s="129" t="str">
        <f t="shared" ref="K10:K28" si="4">+IF(I10=0,"",IF(I10&lt;=$AF$7,$AF$8,IF(I10&lt;=$AG$7,$AG$8,IF(I10&lt;=$AH$7,$AH$8,IF(I10&lt;=$AI$7,$AI$8,IF(I10&lt;=$AJ$7,$AJ$8,""))))))</f>
        <v>Mayor</v>
      </c>
      <c r="L10" s="100" t="str">
        <f t="shared" ref="L10:L28" si="5">+IF(J10=$AE$9,IF(K10=$AF$8,$AF$9,IF(K10=$AG$8,$AG$9,IF(K10=$AH$8,$AH$9,IF(K10=$AI$8,$AI$9,IF(K10=$AJ$8,$AJ$9))))),IF(J10=$AE$10,IF(K10=$AF$8,$AF$10,IF(K10=$AG$8,$AG$10,IF(K10=$AH$8,$AH$10,IF(K10=$AI$8,$AI$10,IF(K10=$AJ$8,$AJ$10))))),IF(J10=$AE$11,IF(K10=$AF$8,$AF$11,IF(K10=$AG$8,$AG$11,IF(K10=$AH$8,$AH$11,IF(K10=$AI$8,$AI$11,IF(K10=$AJ$8,$AJ$11))))),IF(J10=$AE$12,IF(K10=$AF$8,$AF$12,IF(K10=$AG$8,$AG$12,IF(K10=$AH$8,$AH$12,IF(K10=$AI$8,$AI$12,IF(K10=$AJ$8,$AJ$12))))),IF(J10=$AE$13,IF(K10=$AF$8,$AF$13,IF(K10=$AG$8,$AG$13,IF(K10=$AH$8,$AH$13,IF(K10=$AI$8,$AI$13,IF(K10=$AJ$8,$AJ$13))))),"")))))</f>
        <v>Alto</v>
      </c>
      <c r="M10" s="100" t="str">
        <f t="shared" si="0"/>
        <v>Requiere Plan de Acción</v>
      </c>
      <c r="N10" s="100" t="str">
        <f t="shared" si="1"/>
        <v>Reducir_mitigar_Transferir_Evitar</v>
      </c>
      <c r="O10" s="221" t="s">
        <v>270</v>
      </c>
      <c r="P10" s="100" t="str">
        <f t="shared" si="2"/>
        <v>Reducir_Mitigar</v>
      </c>
      <c r="Q10" s="221" t="s">
        <v>306</v>
      </c>
      <c r="R10" s="221" t="s">
        <v>305</v>
      </c>
      <c r="S10" s="222">
        <v>45658</v>
      </c>
      <c r="T10" s="222">
        <v>46022</v>
      </c>
      <c r="U10" s="221"/>
      <c r="V10" s="221"/>
      <c r="W10" s="221"/>
      <c r="X10" s="221" t="s">
        <v>395</v>
      </c>
      <c r="Y10" s="221" t="s">
        <v>365</v>
      </c>
      <c r="Z10" s="221" t="s">
        <v>143</v>
      </c>
      <c r="AA10" s="102"/>
      <c r="AB10" s="102"/>
      <c r="AC10" s="445"/>
      <c r="AD10" s="105">
        <v>0.8</v>
      </c>
      <c r="AE10" s="96" t="s">
        <v>60</v>
      </c>
      <c r="AF10" s="107" t="s">
        <v>5</v>
      </c>
      <c r="AG10" s="107" t="s">
        <v>5</v>
      </c>
      <c r="AH10" s="103" t="s">
        <v>84</v>
      </c>
      <c r="AI10" s="103" t="s">
        <v>84</v>
      </c>
      <c r="AJ10" s="104" t="s">
        <v>83</v>
      </c>
      <c r="AM10" s="86"/>
      <c r="AN10" s="86"/>
      <c r="AO10" s="98"/>
      <c r="AP10" s="108"/>
      <c r="AQ10" s="109"/>
      <c r="AR10" s="106"/>
      <c r="AS10" s="106"/>
      <c r="AT10" s="106"/>
      <c r="AU10" s="106"/>
      <c r="AV10" s="106"/>
      <c r="AW10" s="98"/>
      <c r="AX10" s="98"/>
    </row>
    <row r="11" spans="1:50" ht="76.5" x14ac:dyDescent="0.2">
      <c r="A11" s="99" t="str">
        <f>'2 CONTEXTO E IDENTIFICACIÓN'!A13</f>
        <v>R3</v>
      </c>
      <c r="B11" s="100" t="str">
        <f>+'2 CONTEXTO E IDENTIFICACIÓN'!F13</f>
        <v>Posibilidad de pérdida económica por incumplimiento del objeto contractual  debido a la inadecuada supervisión</v>
      </c>
      <c r="C11" s="133">
        <f>+'3 PROBABIL E IMPACTO INHERENTE'!E11</f>
        <v>0.8</v>
      </c>
      <c r="D11" s="133">
        <f>+'3 PROBABIL E IMPACTO INHERENTE'!M11</f>
        <v>0.8</v>
      </c>
      <c r="E11" s="129" t="str">
        <f>+'4 MAPA CALOR INHERENTE'!C11</f>
        <v>Alta</v>
      </c>
      <c r="F11" s="129" t="str">
        <f>+'4 MAPA CALOR INHERENTE'!D11</f>
        <v>Mayor</v>
      </c>
      <c r="G11" s="100" t="str">
        <f>+'4 MAPA CALOR INHERENTE'!E11</f>
        <v>Alto</v>
      </c>
      <c r="H11" s="128">
        <f>+'5 VALORACIÓN DEL CONTROL'!S22</f>
        <v>0.48</v>
      </c>
      <c r="I11" s="101">
        <f>+'5 VALORACIÓN DEL CONTROL'!T22</f>
        <v>0.8</v>
      </c>
      <c r="J11" s="129" t="str">
        <f t="shared" si="3"/>
        <v>Media</v>
      </c>
      <c r="K11" s="129" t="str">
        <f t="shared" si="4"/>
        <v>Mayor</v>
      </c>
      <c r="L11" s="100" t="str">
        <f>+IF(J11=$AE$9,IF(K11=$AF$8,$AF$9,IF(K11=$AG$8,$AG$9,IF(K11=$AH$8,$AH$9,IF(K11=$AI$8,$AI$9,IF(K11=$AJ$8,$AJ$9))))),IF(J11=$AE$10,IF(K11=$AF$8,$AF$10,IF(K11=$AG$8,$AG$10,IF(K11=$AH$8,$AH$10,IF(K11=$AI$8,$AI$10,IF(K11=$AJ$8,$AJ$10))))),IF(J11=$AE$11,IF(K11=$AF$8,$AF$11,IF(K11=$AG$8,$AG$11,IF(K11=$AH$8,$AH$11,IF(K11=$AI$8,$AI$11,IF(K11=$AJ$8,$AJ$11))))),IF(J11=$AE$12,IF(K11=$AF$8,$AF$12,IF(K11=$AG$8,$AG$12,IF(K11=$AH$8,$AH$12,IF(K11=$AI$8,$AI$12,IF(K11=$AJ$8,$AJ$12))))),IF(J11=$AE$13,IF(K11=$AF$8,$AF$13,IF(K11=$AG$8,$AG$13,IF(K11=$AH$8,$AH$13,IF(K11=$AI$8,$AI$13,IF(K11=$AJ$8,$AJ$13))))),"")))))</f>
        <v>Alto</v>
      </c>
      <c r="M11" s="100" t="str">
        <f t="shared" si="0"/>
        <v>Requiere Plan de Acción</v>
      </c>
      <c r="N11" s="100" t="str">
        <f t="shared" si="1"/>
        <v>Reducir_mitigar_Transferir_Evitar</v>
      </c>
      <c r="O11" s="221" t="s">
        <v>270</v>
      </c>
      <c r="P11" s="100" t="str">
        <f t="shared" si="2"/>
        <v>Reducir_Mitigar</v>
      </c>
      <c r="Q11" s="221" t="s">
        <v>366</v>
      </c>
      <c r="R11" s="221" t="s">
        <v>310</v>
      </c>
      <c r="S11" s="222">
        <v>45689</v>
      </c>
      <c r="T11" s="222">
        <v>46022</v>
      </c>
      <c r="U11" s="221"/>
      <c r="V11" s="221"/>
      <c r="W11" s="221"/>
      <c r="X11" s="221" t="s">
        <v>396</v>
      </c>
      <c r="Y11" s="221" t="s">
        <v>367</v>
      </c>
      <c r="Z11" s="221" t="s">
        <v>141</v>
      </c>
      <c r="AA11" s="102"/>
      <c r="AB11" s="102"/>
      <c r="AC11" s="445"/>
      <c r="AD11" s="105">
        <v>0.6</v>
      </c>
      <c r="AE11" s="96" t="s">
        <v>58</v>
      </c>
      <c r="AF11" s="107" t="s">
        <v>5</v>
      </c>
      <c r="AG11" s="107" t="s">
        <v>5</v>
      </c>
      <c r="AH11" s="107" t="s">
        <v>5</v>
      </c>
      <c r="AI11" s="103" t="s">
        <v>84</v>
      </c>
      <c r="AJ11" s="104" t="s">
        <v>83</v>
      </c>
      <c r="AM11" s="86"/>
      <c r="AN11" s="86"/>
      <c r="AO11" s="98"/>
      <c r="AP11" s="108"/>
      <c r="AQ11" s="109"/>
      <c r="AR11" s="106"/>
      <c r="AS11" s="106"/>
      <c r="AT11" s="106"/>
      <c r="AU11" s="106"/>
      <c r="AV11" s="110"/>
      <c r="AW11" s="98"/>
      <c r="AX11" s="98"/>
    </row>
    <row r="12" spans="1:50" ht="191.25" x14ac:dyDescent="0.2">
      <c r="A12" s="99" t="str">
        <f>'2 CONTEXTO E IDENTIFICACIÓN'!A14</f>
        <v>R4</v>
      </c>
      <c r="B12" s="100" t="str">
        <f>+'2 CONTEXTO E IDENTIFICACIÓN'!F14</f>
        <v>Posibilidad de pérdida económica y reputacional por recibir o solicitar cualquier dádiva o beneficio a nombre propio o de terceros, para el direccionamiento de estudios previos, evaluaciones o aplicación de una modalidad de selección diferente a la que corresponda por ley debido al interés en adjudicar y/o celebrar un contrato que beneficie a un proponente</v>
      </c>
      <c r="C12" s="133">
        <f>+'3 PROBABIL E IMPACTO INHERENTE'!E12</f>
        <v>0.8</v>
      </c>
      <c r="D12" s="133">
        <f>+'3 PROBABIL E IMPACTO INHERENTE'!M12</f>
        <v>0.8</v>
      </c>
      <c r="E12" s="129" t="str">
        <f>+'4 MAPA CALOR INHERENTE'!C12</f>
        <v>Alta</v>
      </c>
      <c r="F12" s="129" t="str">
        <f>+'4 MAPA CALOR INHERENTE'!D12</f>
        <v>Mayor</v>
      </c>
      <c r="G12" s="100" t="str">
        <f>+'4 MAPA CALOR INHERENTE'!E12</f>
        <v>Alto</v>
      </c>
      <c r="H12" s="128">
        <f>+'5 VALORACIÓN DEL CONTROL'!S26</f>
        <v>0.28799999999999998</v>
      </c>
      <c r="I12" s="101">
        <f>+'5 VALORACIÓN DEL CONTROL'!T26</f>
        <v>0.8</v>
      </c>
      <c r="J12" s="129" t="str">
        <f t="shared" si="3"/>
        <v>Baja</v>
      </c>
      <c r="K12" s="129" t="str">
        <f t="shared" si="4"/>
        <v>Mayor</v>
      </c>
      <c r="L12" s="100" t="str">
        <f t="shared" si="5"/>
        <v>Alto</v>
      </c>
      <c r="M12" s="100" t="str">
        <f t="shared" si="0"/>
        <v>Requiere Plan de Acción</v>
      </c>
      <c r="N12" s="100" t="str">
        <f t="shared" si="1"/>
        <v>Reducir_mitigar_Transferir_Evitar</v>
      </c>
      <c r="O12" s="221" t="s">
        <v>270</v>
      </c>
      <c r="P12" s="100" t="str">
        <f t="shared" si="2"/>
        <v>Reducir_Mitigar</v>
      </c>
      <c r="Q12" s="221" t="s">
        <v>369</v>
      </c>
      <c r="R12" s="221" t="s">
        <v>368</v>
      </c>
      <c r="S12" s="222">
        <v>45658</v>
      </c>
      <c r="T12" s="222">
        <v>46022</v>
      </c>
      <c r="U12" s="221"/>
      <c r="V12" s="221"/>
      <c r="W12" s="221"/>
      <c r="X12" s="221" t="s">
        <v>397</v>
      </c>
      <c r="Y12" s="221" t="s">
        <v>391</v>
      </c>
      <c r="Z12" s="221" t="s">
        <v>143</v>
      </c>
      <c r="AA12" s="102"/>
      <c r="AB12" s="102"/>
      <c r="AC12" s="445"/>
      <c r="AD12" s="105">
        <v>0.4</v>
      </c>
      <c r="AE12" s="96" t="s">
        <v>56</v>
      </c>
      <c r="AF12" s="111" t="s">
        <v>85</v>
      </c>
      <c r="AG12" s="107" t="s">
        <v>5</v>
      </c>
      <c r="AH12" s="107" t="s">
        <v>5</v>
      </c>
      <c r="AI12" s="103" t="s">
        <v>84</v>
      </c>
      <c r="AJ12" s="104" t="s">
        <v>83</v>
      </c>
      <c r="AM12" s="86"/>
      <c r="AN12" s="86"/>
      <c r="AO12" s="98"/>
      <c r="AP12" s="108"/>
      <c r="AQ12" s="109"/>
      <c r="AR12" s="106"/>
      <c r="AS12" s="106"/>
      <c r="AT12" s="106"/>
      <c r="AU12" s="110"/>
      <c r="AV12" s="106"/>
      <c r="AW12" s="98"/>
      <c r="AX12" s="98"/>
    </row>
    <row r="13" spans="1:50" ht="90" thickBot="1" x14ac:dyDescent="0.25">
      <c r="A13" s="99" t="str">
        <f>'2 CONTEXTO E IDENTIFICACIÓN'!A15</f>
        <v>R5</v>
      </c>
      <c r="B13" s="100" t="str">
        <f>+'2 CONTEXTO E IDENTIFICACIÓN'!F15</f>
        <v>Posibilidad de pérdida económica y reputacional por fallos condenatorios a la USI ESE debido a la falta defensa, presentación de pruebas y seguimiento en los procesos judiciales</v>
      </c>
      <c r="C13" s="133">
        <f>+'3 PROBABIL E IMPACTO INHERENTE'!E13</f>
        <v>0.4</v>
      </c>
      <c r="D13" s="133">
        <f>+'3 PROBABIL E IMPACTO INHERENTE'!M13</f>
        <v>0.8</v>
      </c>
      <c r="E13" s="129" t="str">
        <f>+'4 MAPA CALOR INHERENTE'!C13</f>
        <v>Baja</v>
      </c>
      <c r="F13" s="129" t="str">
        <f>+'4 MAPA CALOR INHERENTE'!D13</f>
        <v>Mayor</v>
      </c>
      <c r="G13" s="100" t="str">
        <f>+'4 MAPA CALOR INHERENTE'!E13</f>
        <v>Alto</v>
      </c>
      <c r="H13" s="128">
        <f>+'5 VALORACIÓN DEL CONTROL'!S30</f>
        <v>0.14399999999999999</v>
      </c>
      <c r="I13" s="101">
        <f>+'5 VALORACIÓN DEL CONTROL'!T30</f>
        <v>0.8</v>
      </c>
      <c r="J13" s="129" t="str">
        <f t="shared" si="3"/>
        <v>Muy Baja</v>
      </c>
      <c r="K13" s="129" t="str">
        <f t="shared" si="4"/>
        <v>Mayor</v>
      </c>
      <c r="L13" s="100" t="str">
        <f t="shared" si="5"/>
        <v>Alto</v>
      </c>
      <c r="M13" s="100" t="str">
        <f t="shared" si="0"/>
        <v>Requiere Plan de Acción</v>
      </c>
      <c r="N13" s="100" t="str">
        <f t="shared" si="1"/>
        <v>Reducir_mitigar_Transferir_Evitar</v>
      </c>
      <c r="O13" s="221" t="s">
        <v>270</v>
      </c>
      <c r="P13" s="100" t="str">
        <f t="shared" si="2"/>
        <v>Reducir_Mitigar</v>
      </c>
      <c r="Q13" s="221" t="s">
        <v>370</v>
      </c>
      <c r="R13" s="221" t="s">
        <v>311</v>
      </c>
      <c r="S13" s="222">
        <v>45658</v>
      </c>
      <c r="T13" s="222">
        <v>46022</v>
      </c>
      <c r="U13" s="221"/>
      <c r="V13" s="221"/>
      <c r="W13" s="221"/>
      <c r="X13" s="221" t="s">
        <v>398</v>
      </c>
      <c r="Y13" s="221" t="s">
        <v>371</v>
      </c>
      <c r="Z13" s="221" t="s">
        <v>143</v>
      </c>
      <c r="AA13" s="102"/>
      <c r="AB13" s="102"/>
      <c r="AC13" s="446"/>
      <c r="AD13" s="117">
        <v>0.2</v>
      </c>
      <c r="AE13" s="118" t="s">
        <v>54</v>
      </c>
      <c r="AF13" s="113" t="s">
        <v>85</v>
      </c>
      <c r="AG13" s="113" t="s">
        <v>85</v>
      </c>
      <c r="AH13" s="114" t="s">
        <v>5</v>
      </c>
      <c r="AI13" s="115" t="s">
        <v>84</v>
      </c>
      <c r="AJ13" s="116" t="s">
        <v>83</v>
      </c>
      <c r="AM13" s="86"/>
      <c r="AN13" s="86"/>
      <c r="AO13" s="98"/>
      <c r="AP13" s="108"/>
      <c r="AQ13" s="109"/>
      <c r="AR13" s="106"/>
      <c r="AS13" s="106"/>
      <c r="AT13" s="106"/>
      <c r="AU13" s="119"/>
      <c r="AV13" s="106"/>
      <c r="AW13" s="98"/>
      <c r="AX13" s="98"/>
    </row>
    <row r="14" spans="1:50" ht="123" customHeight="1" x14ac:dyDescent="0.2">
      <c r="A14" s="99" t="str">
        <f>'2 CONTEXTO E IDENTIFICACIÓN'!A16</f>
        <v>R6</v>
      </c>
      <c r="B14" s="100" t="str">
        <f>+'2 CONTEXTO E IDENTIFICACIÓN'!F16</f>
        <v xml:space="preserve">Posibilidad de pérdida económica y reputacional por falta de razonabilidad de la información financiera de la Entidad debido a deficiencias en la aplicación de las políticas contables y en el proceso de depuración </v>
      </c>
      <c r="C14" s="133">
        <f>+'3 PROBABIL E IMPACTO INHERENTE'!E14</f>
        <v>0.6</v>
      </c>
      <c r="D14" s="133">
        <f>+'3 PROBABIL E IMPACTO INHERENTE'!M14</f>
        <v>1</v>
      </c>
      <c r="E14" s="129" t="str">
        <f>+'4 MAPA CALOR INHERENTE'!C14</f>
        <v>Media</v>
      </c>
      <c r="F14" s="129" t="str">
        <f>+'4 MAPA CALOR INHERENTE'!D14</f>
        <v>Catastrófico</v>
      </c>
      <c r="G14" s="100" t="str">
        <f>+'4 MAPA CALOR INHERENTE'!E14</f>
        <v>Extremo</v>
      </c>
      <c r="H14" s="128">
        <f>+'5 VALORACIÓN DEL CONTROL'!S34</f>
        <v>0.216</v>
      </c>
      <c r="I14" s="101">
        <f>+'5 VALORACIÓN DEL CONTROL'!T34</f>
        <v>1</v>
      </c>
      <c r="J14" s="129" t="str">
        <f t="shared" si="3"/>
        <v>Baja</v>
      </c>
      <c r="K14" s="129" t="str">
        <f t="shared" si="4"/>
        <v>Catastrófico</v>
      </c>
      <c r="L14" s="100" t="str">
        <f t="shared" si="5"/>
        <v>Extremo</v>
      </c>
      <c r="M14" s="100" t="str">
        <f t="shared" si="0"/>
        <v>Requiere Plan de Acción</v>
      </c>
      <c r="N14" s="100" t="str">
        <f t="shared" si="1"/>
        <v>Reducir_mitigar_Transferir_Evitar</v>
      </c>
      <c r="O14" s="221" t="s">
        <v>270</v>
      </c>
      <c r="P14" s="100" t="str">
        <f t="shared" si="2"/>
        <v>Reducir_Mitigar</v>
      </c>
      <c r="Q14" s="221" t="s">
        <v>372</v>
      </c>
      <c r="R14" s="221" t="s">
        <v>373</v>
      </c>
      <c r="S14" s="222">
        <v>45658</v>
      </c>
      <c r="T14" s="222">
        <v>46022</v>
      </c>
      <c r="U14" s="221"/>
      <c r="V14" s="221"/>
      <c r="W14" s="221"/>
      <c r="X14" s="221" t="s">
        <v>399</v>
      </c>
      <c r="Y14" s="221" t="s">
        <v>392</v>
      </c>
      <c r="Z14" s="221" t="s">
        <v>143</v>
      </c>
      <c r="AA14" s="102"/>
      <c r="AB14" s="102"/>
      <c r="AM14" s="86"/>
      <c r="AN14" s="86"/>
      <c r="AO14" s="98"/>
      <c r="AP14" s="108"/>
      <c r="AQ14" s="109"/>
      <c r="AR14" s="106"/>
      <c r="AS14" s="106"/>
      <c r="AT14" s="106"/>
      <c r="AU14" s="106"/>
      <c r="AV14" s="106"/>
      <c r="AW14" s="98"/>
      <c r="AX14" s="98"/>
    </row>
    <row r="15" spans="1:50" ht="76.5" x14ac:dyDescent="0.2">
      <c r="A15" s="99" t="str">
        <f>'2 CONTEXTO E IDENTIFICACIÓN'!A17</f>
        <v>R7</v>
      </c>
      <c r="B15" s="100" t="str">
        <f>+'2 CONTEXTO E IDENTIFICACIÓN'!F17</f>
        <v>Posibilidad de pérdida económica por recaudo no registrado o no consignado debido a la falta de arqueos a las cajas o debilidades en el proceso de facturación</v>
      </c>
      <c r="C15" s="133">
        <f>+'3 PROBABIL E IMPACTO INHERENTE'!E15</f>
        <v>0.6</v>
      </c>
      <c r="D15" s="133">
        <f>+'3 PROBABIL E IMPACTO INHERENTE'!M15</f>
        <v>0.8</v>
      </c>
      <c r="E15" s="129" t="str">
        <f>+'4 MAPA CALOR INHERENTE'!C15</f>
        <v>Media</v>
      </c>
      <c r="F15" s="129" t="str">
        <f>+'4 MAPA CALOR INHERENTE'!D15</f>
        <v>Mayor</v>
      </c>
      <c r="G15" s="100" t="str">
        <f>+'4 MAPA CALOR INHERENTE'!E15</f>
        <v>Alto</v>
      </c>
      <c r="H15" s="128">
        <f>+'5 VALORACIÓN DEL CONTROL'!S38</f>
        <v>0.36</v>
      </c>
      <c r="I15" s="101">
        <f>+'5 VALORACIÓN DEL CONTROL'!T38</f>
        <v>0.8</v>
      </c>
      <c r="J15" s="129" t="str">
        <f t="shared" si="3"/>
        <v>Baja</v>
      </c>
      <c r="K15" s="129" t="str">
        <f t="shared" si="4"/>
        <v>Mayor</v>
      </c>
      <c r="L15" s="100" t="str">
        <f t="shared" si="5"/>
        <v>Alto</v>
      </c>
      <c r="M15" s="100" t="str">
        <f t="shared" si="0"/>
        <v>Requiere Plan de Acción</v>
      </c>
      <c r="N15" s="100" t="str">
        <f t="shared" si="1"/>
        <v>Reducir_mitigar_Transferir_Evitar</v>
      </c>
      <c r="O15" s="221" t="s">
        <v>270</v>
      </c>
      <c r="P15" s="100" t="str">
        <f t="shared" si="2"/>
        <v>Reducir_Mitigar</v>
      </c>
      <c r="Q15" s="221" t="s">
        <v>318</v>
      </c>
      <c r="R15" s="221" t="s">
        <v>316</v>
      </c>
      <c r="S15" s="222">
        <v>45658</v>
      </c>
      <c r="T15" s="222">
        <v>46022</v>
      </c>
      <c r="U15" s="221"/>
      <c r="V15" s="221"/>
      <c r="W15" s="221"/>
      <c r="X15" s="221" t="s">
        <v>400</v>
      </c>
      <c r="Y15" s="221" t="s">
        <v>374</v>
      </c>
      <c r="Z15" s="221" t="s">
        <v>143</v>
      </c>
      <c r="AA15" s="102"/>
      <c r="AB15" s="102"/>
      <c r="AF15" s="90" t="s">
        <v>87</v>
      </c>
      <c r="AG15" s="90" t="s">
        <v>124</v>
      </c>
      <c r="AH15" s="90" t="s">
        <v>173</v>
      </c>
      <c r="AJ15" s="95" t="s">
        <v>272</v>
      </c>
      <c r="AK15" s="86"/>
      <c r="AL15" s="86"/>
      <c r="AM15" s="86"/>
      <c r="AN15" s="86"/>
      <c r="AO15" s="98"/>
      <c r="AP15" s="108"/>
      <c r="AQ15" s="98"/>
      <c r="AR15" s="109"/>
      <c r="AS15" s="109"/>
      <c r="AT15" s="109"/>
      <c r="AU15" s="109"/>
      <c r="AV15" s="109"/>
      <c r="AW15" s="98"/>
      <c r="AX15" s="98"/>
    </row>
    <row r="16" spans="1:50" ht="191.25" x14ac:dyDescent="0.2">
      <c r="A16" s="99" t="str">
        <f>'2 CONTEXTO E IDENTIFICACIÓN'!A18</f>
        <v>R8</v>
      </c>
      <c r="B16" s="100" t="str">
        <f>+'2 CONTEXTO E IDENTIFICACIÓN'!F18</f>
        <v>Posibilidad de pérdida económica por recibir o solicitar dádivas o beneficios a nombre propio o de terceros debido a la modificación indebida de valores a los compromisos contractuales de pagos y cuentas de destino para el pago de recursos</v>
      </c>
      <c r="C16" s="133">
        <f>+'3 PROBABIL E IMPACTO INHERENTE'!E16</f>
        <v>0.6</v>
      </c>
      <c r="D16" s="133">
        <f>+'3 PROBABIL E IMPACTO INHERENTE'!M16</f>
        <v>1</v>
      </c>
      <c r="E16" s="129" t="str">
        <f>+'4 MAPA CALOR INHERENTE'!C16</f>
        <v>Media</v>
      </c>
      <c r="F16" s="129" t="str">
        <f>+'4 MAPA CALOR INHERENTE'!D16</f>
        <v>Catastrófico</v>
      </c>
      <c r="G16" s="100" t="str">
        <f>+'4 MAPA CALOR INHERENTE'!E16</f>
        <v>Extremo</v>
      </c>
      <c r="H16" s="128">
        <f>+'5 VALORACIÓN DEL CONTROL'!S42</f>
        <v>0.36</v>
      </c>
      <c r="I16" s="101">
        <f>+'5 VALORACIÓN DEL CONTROL'!T42</f>
        <v>1</v>
      </c>
      <c r="J16" s="129" t="str">
        <f t="shared" si="3"/>
        <v>Baja</v>
      </c>
      <c r="K16" s="129" t="str">
        <f t="shared" si="4"/>
        <v>Catastrófico</v>
      </c>
      <c r="L16" s="100" t="str">
        <f t="shared" si="5"/>
        <v>Extremo</v>
      </c>
      <c r="M16" s="100" t="str">
        <f t="shared" si="0"/>
        <v>Requiere Plan de Acción</v>
      </c>
      <c r="N16" s="100" t="str">
        <f t="shared" si="1"/>
        <v>Reducir_mitigar_Transferir_Evitar</v>
      </c>
      <c r="O16" s="221" t="s">
        <v>270</v>
      </c>
      <c r="P16" s="100" t="str">
        <f t="shared" si="2"/>
        <v>Reducir_Mitigar</v>
      </c>
      <c r="Q16" s="221" t="s">
        <v>377</v>
      </c>
      <c r="R16" s="221" t="s">
        <v>376</v>
      </c>
      <c r="S16" s="222">
        <v>45658</v>
      </c>
      <c r="T16" s="222">
        <v>46022</v>
      </c>
      <c r="U16" s="221"/>
      <c r="V16" s="221"/>
      <c r="W16" s="221"/>
      <c r="X16" s="221" t="s">
        <v>401</v>
      </c>
      <c r="Y16" s="221" t="s">
        <v>378</v>
      </c>
      <c r="Z16" s="221" t="s">
        <v>143</v>
      </c>
      <c r="AA16" s="102"/>
      <c r="AB16" s="102"/>
      <c r="AF16" s="120" t="s">
        <v>83</v>
      </c>
      <c r="AG16" s="95" t="s">
        <v>272</v>
      </c>
      <c r="AH16" s="95" t="s">
        <v>174</v>
      </c>
      <c r="AI16" s="86"/>
      <c r="AJ16" s="306" t="s">
        <v>270</v>
      </c>
      <c r="AM16" s="86"/>
      <c r="AN16" s="86"/>
      <c r="AO16" s="98"/>
      <c r="AP16" s="98"/>
      <c r="AQ16" s="98"/>
      <c r="AR16" s="106"/>
      <c r="AS16" s="106"/>
      <c r="AT16" s="106"/>
      <c r="AU16" s="106"/>
      <c r="AV16" s="106"/>
      <c r="AW16" s="98"/>
      <c r="AX16" s="98"/>
    </row>
    <row r="17" spans="1:50" ht="102" x14ac:dyDescent="0.2">
      <c r="A17" s="99" t="str">
        <f>'2 CONTEXTO E IDENTIFICACIÓN'!A19</f>
        <v>R9</v>
      </c>
      <c r="B17" s="100" t="str">
        <f>+'2 CONTEXTO E IDENTIFICACIÓN'!F19</f>
        <v>Posibilidad de pérdida económica por deterioro y perdida de bienes debido a la no realización y/o actualización de inventarios</v>
      </c>
      <c r="C17" s="133">
        <f>+'3 PROBABIL E IMPACTO INHERENTE'!E17</f>
        <v>0.4</v>
      </c>
      <c r="D17" s="133">
        <f>+'3 PROBABIL E IMPACTO INHERENTE'!M17</f>
        <v>0.8</v>
      </c>
      <c r="E17" s="129" t="str">
        <f>+'4 MAPA CALOR INHERENTE'!C17</f>
        <v>Baja</v>
      </c>
      <c r="F17" s="129" t="str">
        <f>+'4 MAPA CALOR INHERENTE'!D17</f>
        <v>Mayor</v>
      </c>
      <c r="G17" s="100" t="str">
        <f>+'4 MAPA CALOR INHERENTE'!E17</f>
        <v>Alto</v>
      </c>
      <c r="H17" s="128">
        <f>+'5 VALORACIÓN DEL CONTROL'!S46</f>
        <v>0.24</v>
      </c>
      <c r="I17" s="101">
        <f>+'5 VALORACIÓN DEL CONTROL'!T46</f>
        <v>0.8</v>
      </c>
      <c r="J17" s="129" t="str">
        <f t="shared" si="3"/>
        <v>Baja</v>
      </c>
      <c r="K17" s="129" t="str">
        <f t="shared" si="4"/>
        <v>Mayor</v>
      </c>
      <c r="L17" s="100" t="str">
        <f t="shared" si="5"/>
        <v>Alto</v>
      </c>
      <c r="M17" s="100" t="str">
        <f t="shared" si="0"/>
        <v>Requiere Plan de Acción</v>
      </c>
      <c r="N17" s="100" t="str">
        <f t="shared" si="1"/>
        <v>Reducir_mitigar_Transferir_Evitar</v>
      </c>
      <c r="O17" s="221" t="s">
        <v>270</v>
      </c>
      <c r="P17" s="100" t="str">
        <f t="shared" si="2"/>
        <v>Reducir_Mitigar</v>
      </c>
      <c r="Q17" s="221" t="s">
        <v>322</v>
      </c>
      <c r="R17" s="221" t="s">
        <v>321</v>
      </c>
      <c r="S17" s="222">
        <v>45658</v>
      </c>
      <c r="T17" s="222">
        <v>46022</v>
      </c>
      <c r="U17" s="221"/>
      <c r="V17" s="221"/>
      <c r="W17" s="221"/>
      <c r="X17" s="221" t="s">
        <v>402</v>
      </c>
      <c r="Y17" s="221" t="s">
        <v>375</v>
      </c>
      <c r="Z17" s="221" t="s">
        <v>143</v>
      </c>
      <c r="AA17" s="102"/>
      <c r="AB17" s="102"/>
      <c r="AF17" s="103" t="s">
        <v>84</v>
      </c>
      <c r="AG17" s="95" t="s">
        <v>272</v>
      </c>
      <c r="AH17" s="95" t="s">
        <v>174</v>
      </c>
      <c r="AI17" s="86"/>
      <c r="AJ17" s="306" t="s">
        <v>271</v>
      </c>
      <c r="AK17" s="86"/>
      <c r="AL17" s="86"/>
      <c r="AM17" s="86"/>
      <c r="AN17" s="86"/>
      <c r="AO17" s="98"/>
      <c r="AP17" s="98"/>
      <c r="AQ17" s="98"/>
      <c r="AR17" s="106"/>
      <c r="AS17" s="106"/>
      <c r="AT17" s="106"/>
      <c r="AU17" s="106"/>
      <c r="AV17" s="106"/>
      <c r="AW17" s="98"/>
      <c r="AX17" s="98"/>
    </row>
    <row r="18" spans="1:50" ht="191.25" x14ac:dyDescent="0.2">
      <c r="A18" s="99" t="str">
        <f>'2 CONTEXTO E IDENTIFICACIÓN'!A20</f>
        <v>R10</v>
      </c>
      <c r="B18" s="100" t="str">
        <f>+'2 CONTEXTO E IDENTIFICACIÓN'!F20</f>
        <v>Posibilidad de pérdida económica y reputacional por deterioro a la infraestructura fisica y parque automotor de la entidad debido a la falta de mantenimiento preventivo y correctivo en las diferentes sedes y vehiculos de la entidad</v>
      </c>
      <c r="C18" s="133">
        <f>+'3 PROBABIL E IMPACTO INHERENTE'!E18</f>
        <v>0.4</v>
      </c>
      <c r="D18" s="133">
        <f>+'3 PROBABIL E IMPACTO INHERENTE'!M18</f>
        <v>1</v>
      </c>
      <c r="E18" s="129" t="str">
        <f>+'4 MAPA CALOR INHERENTE'!C18</f>
        <v>Baja</v>
      </c>
      <c r="F18" s="129" t="str">
        <f>+'4 MAPA CALOR INHERENTE'!D18</f>
        <v>Catastrófico</v>
      </c>
      <c r="G18" s="100" t="str">
        <f>+'4 MAPA CALOR INHERENTE'!E18</f>
        <v>Extremo</v>
      </c>
      <c r="H18" s="128">
        <f>+'5 VALORACIÓN DEL CONTROL'!S50</f>
        <v>0.24</v>
      </c>
      <c r="I18" s="101">
        <f>+'5 VALORACIÓN DEL CONTROL'!T50</f>
        <v>1</v>
      </c>
      <c r="J18" s="129" t="str">
        <f t="shared" si="3"/>
        <v>Baja</v>
      </c>
      <c r="K18" s="129" t="str">
        <f t="shared" si="4"/>
        <v>Catastrófico</v>
      </c>
      <c r="L18" s="100" t="str">
        <f t="shared" si="5"/>
        <v>Extremo</v>
      </c>
      <c r="M18" s="100" t="str">
        <f t="shared" si="0"/>
        <v>Requiere Plan de Acción</v>
      </c>
      <c r="N18" s="100" t="str">
        <f t="shared" si="1"/>
        <v>Reducir_mitigar_Transferir_Evitar</v>
      </c>
      <c r="O18" s="221" t="s">
        <v>270</v>
      </c>
      <c r="P18" s="100" t="str">
        <f t="shared" si="2"/>
        <v>Reducir_Mitigar</v>
      </c>
      <c r="Q18" s="221" t="s">
        <v>324</v>
      </c>
      <c r="R18" s="221" t="s">
        <v>325</v>
      </c>
      <c r="S18" s="222">
        <v>45658</v>
      </c>
      <c r="T18" s="222">
        <v>46022</v>
      </c>
      <c r="U18" s="221"/>
      <c r="V18" s="221"/>
      <c r="W18" s="221"/>
      <c r="X18" s="221" t="s">
        <v>403</v>
      </c>
      <c r="Y18" s="221" t="s">
        <v>379</v>
      </c>
      <c r="Z18" s="221" t="s">
        <v>143</v>
      </c>
      <c r="AA18" s="102"/>
      <c r="AB18" s="102"/>
      <c r="AE18" s="121"/>
      <c r="AF18" s="107" t="s">
        <v>5</v>
      </c>
      <c r="AG18" s="95" t="s">
        <v>272</v>
      </c>
      <c r="AH18" s="95" t="s">
        <v>174</v>
      </c>
      <c r="AI18" s="121"/>
      <c r="AJ18" s="306" t="s">
        <v>129</v>
      </c>
      <c r="AK18" s="121"/>
      <c r="AL18" s="121"/>
      <c r="AM18" s="121"/>
      <c r="AN18" s="121"/>
      <c r="AO18" s="98"/>
      <c r="AP18" s="98"/>
      <c r="AQ18" s="122"/>
      <c r="AR18" s="122"/>
      <c r="AS18" s="122"/>
      <c r="AT18" s="122"/>
      <c r="AU18" s="122"/>
      <c r="AV18" s="122"/>
      <c r="AW18" s="98"/>
      <c r="AX18" s="98"/>
    </row>
    <row r="19" spans="1:50" ht="114.75" x14ac:dyDescent="0.2">
      <c r="A19" s="99" t="str">
        <f>'2 CONTEXTO E IDENTIFICACIÓN'!A21</f>
        <v>R11</v>
      </c>
      <c r="B19" s="100" t="str">
        <f>+'2 CONTEXTO E IDENTIFICACIÓN'!F21</f>
        <v>Posibilidad de pérdida reputacional por deterioro, daño o perdida de historias laborales debido a la falta de seguridad en la custodia de estas</v>
      </c>
      <c r="C19" s="133">
        <f>+'3 PROBABIL E IMPACTO INHERENTE'!E19</f>
        <v>0.4</v>
      </c>
      <c r="D19" s="133">
        <f>+'3 PROBABIL E IMPACTO INHERENTE'!M19</f>
        <v>0.2</v>
      </c>
      <c r="E19" s="129" t="str">
        <f>+'4 MAPA CALOR INHERENTE'!C19</f>
        <v>Baja</v>
      </c>
      <c r="F19" s="129" t="str">
        <f>+'4 MAPA CALOR INHERENTE'!D19</f>
        <v>Leve</v>
      </c>
      <c r="G19" s="100" t="str">
        <f>+'4 MAPA CALOR INHERENTE'!E19</f>
        <v>Bajo</v>
      </c>
      <c r="H19" s="128">
        <f>+'5 VALORACIÓN DEL CONTROL'!S54</f>
        <v>0.24</v>
      </c>
      <c r="I19" s="101">
        <f>+'5 VALORACIÓN DEL CONTROL'!T54</f>
        <v>0.2</v>
      </c>
      <c r="J19" s="129" t="str">
        <f t="shared" si="3"/>
        <v>Baja</v>
      </c>
      <c r="K19" s="129" t="str">
        <f t="shared" si="4"/>
        <v>Leve</v>
      </c>
      <c r="L19" s="100" t="str">
        <f t="shared" si="5"/>
        <v>Bajo</v>
      </c>
      <c r="M19" s="100" t="str">
        <f t="shared" si="0"/>
        <v>No requiere Plan de Acción</v>
      </c>
      <c r="N19" s="100" t="str">
        <f t="shared" si="1"/>
        <v>Aceptar</v>
      </c>
      <c r="O19" s="221" t="s">
        <v>270</v>
      </c>
      <c r="P19" s="100" t="str">
        <f t="shared" si="2"/>
        <v>Aceptar</v>
      </c>
      <c r="Q19" s="221" t="s">
        <v>329</v>
      </c>
      <c r="R19" s="221" t="s">
        <v>325</v>
      </c>
      <c r="S19" s="222">
        <v>45658</v>
      </c>
      <c r="T19" s="222">
        <v>46022</v>
      </c>
      <c r="U19" s="221"/>
      <c r="V19" s="221"/>
      <c r="W19" s="221"/>
      <c r="X19" s="221" t="s">
        <v>404</v>
      </c>
      <c r="Y19" s="221" t="s">
        <v>380</v>
      </c>
      <c r="Z19" s="221" t="s">
        <v>141</v>
      </c>
      <c r="AA19" s="102"/>
      <c r="AB19" s="102"/>
      <c r="AE19" s="121"/>
      <c r="AF19" s="111" t="s">
        <v>85</v>
      </c>
      <c r="AG19" s="95" t="s">
        <v>128</v>
      </c>
      <c r="AH19" s="95" t="s">
        <v>175</v>
      </c>
      <c r="AM19" s="121"/>
      <c r="AN19" s="121"/>
      <c r="AO19" s="98"/>
      <c r="AP19" s="98"/>
      <c r="AQ19" s="98"/>
      <c r="AR19" s="106"/>
      <c r="AS19" s="106"/>
      <c r="AT19" s="106"/>
      <c r="AU19" s="106"/>
      <c r="AV19" s="106"/>
      <c r="AW19" s="98"/>
      <c r="AX19" s="98"/>
    </row>
    <row r="20" spans="1:50" ht="204" x14ac:dyDescent="0.2">
      <c r="A20" s="99" t="str">
        <f>'2 CONTEXTO E IDENTIFICACIÓN'!A22</f>
        <v>R12</v>
      </c>
      <c r="B20" s="100" t="str">
        <f>+'2 CONTEXTO E IDENTIFICACIÓN'!F22</f>
        <v xml:space="preserve">Posibilidad de pérdida reputacional por la no respuesta o extemporaneidad  en la contestación de las PQRS debido a la falta de cultura organizacional de mejora y debilidades en el seguimiento y control de estas </v>
      </c>
      <c r="C20" s="133">
        <f>+'3 PROBABIL E IMPACTO INHERENTE'!E20</f>
        <v>0.6</v>
      </c>
      <c r="D20" s="133">
        <f>+'3 PROBABIL E IMPACTO INHERENTE'!M20</f>
        <v>0.8</v>
      </c>
      <c r="E20" s="129" t="str">
        <f>+'4 MAPA CALOR INHERENTE'!C20</f>
        <v>Media</v>
      </c>
      <c r="F20" s="129" t="str">
        <f>+'4 MAPA CALOR INHERENTE'!D20</f>
        <v>Mayor</v>
      </c>
      <c r="G20" s="100" t="str">
        <f>+'4 MAPA CALOR INHERENTE'!E20</f>
        <v>Alto</v>
      </c>
      <c r="H20" s="128">
        <f>+'5 VALORACIÓN DEL CONTROL'!S58</f>
        <v>0.36</v>
      </c>
      <c r="I20" s="101">
        <f>+'5 VALORACIÓN DEL CONTROL'!T58</f>
        <v>0.8</v>
      </c>
      <c r="J20" s="129" t="str">
        <f t="shared" si="3"/>
        <v>Baja</v>
      </c>
      <c r="K20" s="129" t="str">
        <f t="shared" si="4"/>
        <v>Mayor</v>
      </c>
      <c r="L20" s="100" t="str">
        <f t="shared" si="5"/>
        <v>Alto</v>
      </c>
      <c r="M20" s="100" t="str">
        <f t="shared" si="0"/>
        <v>Requiere Plan de Acción</v>
      </c>
      <c r="N20" s="100" t="str">
        <f t="shared" si="1"/>
        <v>Reducir_mitigar_Transferir_Evitar</v>
      </c>
      <c r="O20" s="221" t="s">
        <v>270</v>
      </c>
      <c r="P20" s="100" t="str">
        <f t="shared" si="2"/>
        <v>Reducir_Mitigar</v>
      </c>
      <c r="Q20" s="221" t="s">
        <v>382</v>
      </c>
      <c r="R20" s="221" t="s">
        <v>381</v>
      </c>
      <c r="S20" s="222">
        <v>45658</v>
      </c>
      <c r="T20" s="222">
        <v>46022</v>
      </c>
      <c r="U20" s="221"/>
      <c r="V20" s="221"/>
      <c r="W20" s="221"/>
      <c r="X20" s="221" t="s">
        <v>405</v>
      </c>
      <c r="Y20" s="221" t="s">
        <v>383</v>
      </c>
      <c r="Z20" s="221" t="s">
        <v>143</v>
      </c>
      <c r="AA20" s="102"/>
      <c r="AB20" s="102"/>
      <c r="AC20" s="123"/>
      <c r="AD20" s="123"/>
      <c r="AE20" s="121"/>
      <c r="AF20" s="198"/>
      <c r="AM20" s="121"/>
      <c r="AN20" s="121"/>
      <c r="AO20" s="98"/>
      <c r="AP20" s="98"/>
      <c r="AQ20" s="98"/>
      <c r="AR20" s="106"/>
      <c r="AS20" s="106"/>
      <c r="AT20" s="106"/>
      <c r="AU20" s="106"/>
      <c r="AV20" s="106"/>
      <c r="AW20" s="98"/>
      <c r="AX20" s="98"/>
    </row>
    <row r="21" spans="1:50" ht="191.25" x14ac:dyDescent="0.2">
      <c r="A21" s="99" t="str">
        <f>'2 CONTEXTO E IDENTIFICACIÓN'!A23</f>
        <v>R13</v>
      </c>
      <c r="B21" s="100" t="str">
        <f>+'2 CONTEXTO E IDENTIFICACIÓN'!F23</f>
        <v>Posibilidad de pérdida reputacional por la entrega de información reservada e historias clínicas a personas no autorizadas debido a incumplimiento de la política de seguridad de la información</v>
      </c>
      <c r="C21" s="133">
        <f>+'3 PROBABIL E IMPACTO INHERENTE'!E21</f>
        <v>0.6</v>
      </c>
      <c r="D21" s="133">
        <f>+'3 PROBABIL E IMPACTO INHERENTE'!M21</f>
        <v>0.8</v>
      </c>
      <c r="E21" s="129" t="str">
        <f>+'4 MAPA CALOR INHERENTE'!C21</f>
        <v>Media</v>
      </c>
      <c r="F21" s="129" t="str">
        <f>+'4 MAPA CALOR INHERENTE'!D21</f>
        <v>Mayor</v>
      </c>
      <c r="G21" s="100" t="str">
        <f>+'4 MAPA CALOR INHERENTE'!E21</f>
        <v>Alto</v>
      </c>
      <c r="H21" s="128">
        <f>+'5 VALORACIÓN DEL CONTROL'!S62</f>
        <v>0.36</v>
      </c>
      <c r="I21" s="101">
        <f>+'5 VALORACIÓN DEL CONTROL'!T62</f>
        <v>0.8</v>
      </c>
      <c r="J21" s="129" t="str">
        <f t="shared" si="3"/>
        <v>Baja</v>
      </c>
      <c r="K21" s="129" t="str">
        <f t="shared" si="4"/>
        <v>Mayor</v>
      </c>
      <c r="L21" s="100" t="str">
        <f t="shared" si="5"/>
        <v>Alto</v>
      </c>
      <c r="M21" s="100" t="str">
        <f t="shared" si="0"/>
        <v>Requiere Plan de Acción</v>
      </c>
      <c r="N21" s="100" t="str">
        <f t="shared" si="1"/>
        <v>Reducir_mitigar_Transferir_Evitar</v>
      </c>
      <c r="O21" s="221" t="s">
        <v>270</v>
      </c>
      <c r="P21" s="100" t="str">
        <f t="shared" si="2"/>
        <v>Reducir_Mitigar</v>
      </c>
      <c r="Q21" s="221" t="s">
        <v>384</v>
      </c>
      <c r="R21" s="221" t="s">
        <v>385</v>
      </c>
      <c r="S21" s="222">
        <v>45748</v>
      </c>
      <c r="T21" s="222">
        <v>46022</v>
      </c>
      <c r="U21" s="221"/>
      <c r="V21" s="221"/>
      <c r="W21" s="221"/>
      <c r="X21" s="221" t="s">
        <v>406</v>
      </c>
      <c r="Y21" s="221" t="s">
        <v>393</v>
      </c>
      <c r="Z21" s="221" t="s">
        <v>141</v>
      </c>
      <c r="AA21" s="102"/>
      <c r="AB21" s="102"/>
      <c r="AC21" s="123"/>
      <c r="AD21" s="123"/>
      <c r="AE21" s="124"/>
      <c r="AM21" s="121"/>
      <c r="AN21" s="121"/>
      <c r="AO21" s="98"/>
      <c r="AP21" s="119"/>
      <c r="AQ21" s="119"/>
      <c r="AR21" s="119"/>
      <c r="AS21" s="119"/>
      <c r="AT21" s="119"/>
      <c r="AU21" s="119"/>
      <c r="AV21" s="106"/>
      <c r="AW21" s="98"/>
      <c r="AX21" s="98"/>
    </row>
    <row r="22" spans="1:50" x14ac:dyDescent="0.2">
      <c r="A22" s="99" t="str">
        <f>'2 CONTEXTO E IDENTIFICACIÓN'!A24</f>
        <v>R14</v>
      </c>
      <c r="B22" s="100" t="str">
        <f>+'2 CONTEXTO E IDENTIFICACIÓN'!F24</f>
        <v xml:space="preserve">  </v>
      </c>
      <c r="C22" s="133" t="str">
        <f>+'3 PROBABIL E IMPACTO INHERENTE'!E22</f>
        <v/>
      </c>
      <c r="D22" s="133" t="str">
        <f>+'3 PROBABIL E IMPACTO INHERENTE'!M22</f>
        <v/>
      </c>
      <c r="E22" s="129" t="str">
        <f>+'4 MAPA CALOR INHERENTE'!C22</f>
        <v/>
      </c>
      <c r="F22" s="129" t="str">
        <f>+'4 MAPA CALOR INHERENTE'!D22</f>
        <v/>
      </c>
      <c r="G22" s="100" t="str">
        <f>+'4 MAPA CALOR INHERENTE'!E22</f>
        <v/>
      </c>
      <c r="H22" s="128" t="str">
        <f>+'5 VALORACIÓN DEL CONTROL'!S66</f>
        <v/>
      </c>
      <c r="I22" s="101" t="str">
        <f>+'5 VALORACIÓN DEL CONTROL'!T66</f>
        <v/>
      </c>
      <c r="J22" s="129" t="str">
        <f t="shared" si="3"/>
        <v/>
      </c>
      <c r="K22" s="129" t="str">
        <f t="shared" si="4"/>
        <v/>
      </c>
      <c r="L22" s="100" t="str">
        <f t="shared" si="5"/>
        <v/>
      </c>
      <c r="M22" s="100" t="str">
        <f t="shared" si="0"/>
        <v/>
      </c>
      <c r="N22" s="100" t="str">
        <f t="shared" si="1"/>
        <v/>
      </c>
      <c r="O22" s="221"/>
      <c r="P22" s="100" t="str">
        <f t="shared" si="2"/>
        <v/>
      </c>
      <c r="Q22" s="221"/>
      <c r="R22" s="221"/>
      <c r="S22" s="222"/>
      <c r="T22" s="222"/>
      <c r="U22" s="221"/>
      <c r="V22" s="221"/>
      <c r="W22" s="221"/>
      <c r="X22" s="221"/>
      <c r="Y22" s="221"/>
      <c r="Z22" s="221"/>
      <c r="AA22" s="102"/>
      <c r="AB22" s="102"/>
      <c r="AC22" s="123"/>
      <c r="AD22" s="123"/>
      <c r="AO22" s="98"/>
      <c r="AP22" s="125"/>
      <c r="AQ22" s="125"/>
      <c r="AR22" s="125"/>
      <c r="AS22" s="125"/>
      <c r="AT22" s="125"/>
      <c r="AU22" s="125"/>
      <c r="AV22" s="106"/>
      <c r="AW22" s="98"/>
      <c r="AX22" s="98"/>
    </row>
    <row r="23" spans="1:50" x14ac:dyDescent="0.2">
      <c r="A23" s="99" t="str">
        <f>'2 CONTEXTO E IDENTIFICACIÓN'!A25</f>
        <v>R15</v>
      </c>
      <c r="B23" s="100" t="str">
        <f>+'2 CONTEXTO E IDENTIFICACIÓN'!F25</f>
        <v xml:space="preserve">  </v>
      </c>
      <c r="C23" s="133" t="str">
        <f>+'3 PROBABIL E IMPACTO INHERENTE'!E23</f>
        <v/>
      </c>
      <c r="D23" s="133" t="str">
        <f>+'3 PROBABIL E IMPACTO INHERENTE'!M23</f>
        <v/>
      </c>
      <c r="E23" s="129" t="str">
        <f>+'4 MAPA CALOR INHERENTE'!C23</f>
        <v/>
      </c>
      <c r="F23" s="129" t="str">
        <f>+'4 MAPA CALOR INHERENTE'!D23</f>
        <v/>
      </c>
      <c r="G23" s="100" t="str">
        <f>+'4 MAPA CALOR INHERENTE'!E23</f>
        <v/>
      </c>
      <c r="H23" s="128" t="str">
        <f>+'5 VALORACIÓN DEL CONTROL'!S70</f>
        <v/>
      </c>
      <c r="I23" s="101" t="str">
        <f>+'5 VALORACIÓN DEL CONTROL'!T70</f>
        <v/>
      </c>
      <c r="J23" s="129" t="str">
        <f t="shared" si="3"/>
        <v/>
      </c>
      <c r="K23" s="129" t="str">
        <f t="shared" si="4"/>
        <v/>
      </c>
      <c r="L23" s="100" t="str">
        <f t="shared" si="5"/>
        <v/>
      </c>
      <c r="M23" s="100" t="str">
        <f t="shared" si="0"/>
        <v/>
      </c>
      <c r="N23" s="100" t="str">
        <f t="shared" si="1"/>
        <v/>
      </c>
      <c r="O23" s="221"/>
      <c r="P23" s="100" t="str">
        <f t="shared" si="2"/>
        <v/>
      </c>
      <c r="Q23" s="221"/>
      <c r="R23" s="221"/>
      <c r="S23" s="222"/>
      <c r="T23" s="222"/>
      <c r="U23" s="221"/>
      <c r="V23" s="221"/>
      <c r="W23" s="221"/>
      <c r="X23" s="221"/>
      <c r="Y23" s="221"/>
      <c r="Z23" s="221"/>
      <c r="AA23" s="102"/>
      <c r="AB23" s="102"/>
      <c r="AC23" s="123"/>
      <c r="AD23" s="123"/>
      <c r="AO23" s="98"/>
      <c r="AP23" s="119"/>
      <c r="AQ23" s="119"/>
      <c r="AR23" s="119"/>
      <c r="AS23" s="119"/>
      <c r="AT23" s="119"/>
      <c r="AU23" s="119"/>
      <c r="AV23" s="106"/>
      <c r="AW23" s="98"/>
      <c r="AX23" s="98"/>
    </row>
    <row r="24" spans="1:50" x14ac:dyDescent="0.2">
      <c r="A24" s="99" t="str">
        <f>'2 CONTEXTO E IDENTIFICACIÓN'!A26</f>
        <v>R16</v>
      </c>
      <c r="B24" s="100" t="str">
        <f>+'2 CONTEXTO E IDENTIFICACIÓN'!F26</f>
        <v xml:space="preserve">  </v>
      </c>
      <c r="C24" s="133" t="str">
        <f>+'3 PROBABIL E IMPACTO INHERENTE'!E24</f>
        <v/>
      </c>
      <c r="D24" s="133" t="str">
        <f>+'3 PROBABIL E IMPACTO INHERENTE'!M24</f>
        <v/>
      </c>
      <c r="E24" s="129" t="str">
        <f>+'4 MAPA CALOR INHERENTE'!C24</f>
        <v/>
      </c>
      <c r="F24" s="129" t="str">
        <f>+'4 MAPA CALOR INHERENTE'!D24</f>
        <v/>
      </c>
      <c r="G24" s="100" t="str">
        <f>+'4 MAPA CALOR INHERENTE'!E24</f>
        <v/>
      </c>
      <c r="H24" s="128" t="str">
        <f>+'5 VALORACIÓN DEL CONTROL'!S74</f>
        <v/>
      </c>
      <c r="I24" s="101" t="str">
        <f>+'5 VALORACIÓN DEL CONTROL'!T74</f>
        <v/>
      </c>
      <c r="J24" s="129" t="str">
        <f t="shared" si="3"/>
        <v/>
      </c>
      <c r="K24" s="129" t="str">
        <f t="shared" si="4"/>
        <v/>
      </c>
      <c r="L24" s="100" t="str">
        <f t="shared" si="5"/>
        <v/>
      </c>
      <c r="M24" s="100" t="str">
        <f t="shared" si="0"/>
        <v/>
      </c>
      <c r="N24" s="100" t="str">
        <f t="shared" si="1"/>
        <v/>
      </c>
      <c r="O24" s="221"/>
      <c r="P24" s="100" t="str">
        <f t="shared" si="2"/>
        <v/>
      </c>
      <c r="Q24" s="221"/>
      <c r="R24" s="221"/>
      <c r="S24" s="222"/>
      <c r="T24" s="222"/>
      <c r="U24" s="221"/>
      <c r="V24" s="221"/>
      <c r="W24" s="221"/>
      <c r="X24" s="221"/>
      <c r="Y24" s="221"/>
      <c r="Z24" s="221"/>
      <c r="AA24" s="102"/>
      <c r="AB24" s="102"/>
      <c r="AO24" s="98"/>
      <c r="AP24" s="119"/>
      <c r="AQ24" s="119"/>
      <c r="AR24" s="119"/>
      <c r="AS24" s="119"/>
      <c r="AT24" s="119"/>
      <c r="AU24" s="119"/>
      <c r="AV24" s="106"/>
      <c r="AW24" s="98"/>
      <c r="AX24" s="98"/>
    </row>
    <row r="25" spans="1:50" x14ac:dyDescent="0.25">
      <c r="A25" s="99" t="str">
        <f>'2 CONTEXTO E IDENTIFICACIÓN'!A27</f>
        <v>R17</v>
      </c>
      <c r="B25" s="100" t="str">
        <f>+'2 CONTEXTO E IDENTIFICACIÓN'!F27</f>
        <v xml:space="preserve">  </v>
      </c>
      <c r="C25" s="133" t="str">
        <f>+'3 PROBABIL E IMPACTO INHERENTE'!E25</f>
        <v/>
      </c>
      <c r="D25" s="133" t="str">
        <f>+'3 PROBABIL E IMPACTO INHERENTE'!M25</f>
        <v/>
      </c>
      <c r="E25" s="129" t="str">
        <f>+'4 MAPA CALOR INHERENTE'!C25</f>
        <v/>
      </c>
      <c r="F25" s="129" t="str">
        <f>+'4 MAPA CALOR INHERENTE'!D25</f>
        <v/>
      </c>
      <c r="G25" s="100" t="str">
        <f>+'4 MAPA CALOR INHERENTE'!E25</f>
        <v/>
      </c>
      <c r="H25" s="128" t="str">
        <f>+'5 VALORACIÓN DEL CONTROL'!S78</f>
        <v/>
      </c>
      <c r="I25" s="101" t="str">
        <f>+'5 VALORACIÓN DEL CONTROL'!T78</f>
        <v/>
      </c>
      <c r="J25" s="129" t="str">
        <f t="shared" si="3"/>
        <v/>
      </c>
      <c r="K25" s="129" t="str">
        <f t="shared" si="4"/>
        <v/>
      </c>
      <c r="L25" s="100" t="str">
        <f t="shared" si="5"/>
        <v/>
      </c>
      <c r="M25" s="100" t="str">
        <f t="shared" si="0"/>
        <v/>
      </c>
      <c r="N25" s="100" t="str">
        <f t="shared" si="1"/>
        <v/>
      </c>
      <c r="O25" s="221"/>
      <c r="P25" s="100" t="str">
        <f t="shared" si="2"/>
        <v/>
      </c>
      <c r="Q25" s="221"/>
      <c r="R25" s="221"/>
      <c r="S25" s="222"/>
      <c r="T25" s="222"/>
      <c r="U25" s="221"/>
      <c r="V25" s="221"/>
      <c r="W25" s="221"/>
      <c r="X25" s="221"/>
      <c r="Y25" s="221"/>
      <c r="Z25" s="221"/>
      <c r="AA25" s="102"/>
      <c r="AB25" s="102"/>
    </row>
    <row r="26" spans="1:50" x14ac:dyDescent="0.25">
      <c r="A26" s="99" t="str">
        <f>'2 CONTEXTO E IDENTIFICACIÓN'!A28</f>
        <v>R18</v>
      </c>
      <c r="B26" s="100" t="str">
        <f>+'2 CONTEXTO E IDENTIFICACIÓN'!F28</f>
        <v xml:space="preserve">  </v>
      </c>
      <c r="C26" s="133" t="str">
        <f>+'3 PROBABIL E IMPACTO INHERENTE'!E26</f>
        <v/>
      </c>
      <c r="D26" s="133" t="str">
        <f>+'3 PROBABIL E IMPACTO INHERENTE'!M26</f>
        <v/>
      </c>
      <c r="E26" s="129" t="str">
        <f>+'4 MAPA CALOR INHERENTE'!C26</f>
        <v/>
      </c>
      <c r="F26" s="129" t="str">
        <f>+'4 MAPA CALOR INHERENTE'!D26</f>
        <v/>
      </c>
      <c r="G26" s="100" t="str">
        <f>+'4 MAPA CALOR INHERENTE'!E26</f>
        <v/>
      </c>
      <c r="H26" s="128" t="str">
        <f>+'5 VALORACIÓN DEL CONTROL'!S82</f>
        <v/>
      </c>
      <c r="I26" s="101" t="str">
        <f>+'5 VALORACIÓN DEL CONTROL'!T82</f>
        <v/>
      </c>
      <c r="J26" s="129" t="str">
        <f t="shared" si="3"/>
        <v/>
      </c>
      <c r="K26" s="129" t="str">
        <f t="shared" si="4"/>
        <v/>
      </c>
      <c r="L26" s="100" t="str">
        <f t="shared" si="5"/>
        <v/>
      </c>
      <c r="M26" s="100" t="str">
        <f t="shared" si="0"/>
        <v/>
      </c>
      <c r="N26" s="100" t="str">
        <f t="shared" si="1"/>
        <v/>
      </c>
      <c r="O26" s="221"/>
      <c r="P26" s="100" t="str">
        <f t="shared" si="2"/>
        <v/>
      </c>
      <c r="Q26" s="221"/>
      <c r="R26" s="221"/>
      <c r="S26" s="222"/>
      <c r="T26" s="222"/>
      <c r="U26" s="221"/>
      <c r="V26" s="221"/>
      <c r="W26" s="221"/>
      <c r="X26" s="221"/>
      <c r="Y26" s="221"/>
      <c r="Z26" s="221"/>
      <c r="AA26" s="102"/>
      <c r="AB26" s="102"/>
    </row>
    <row r="27" spans="1:50" x14ac:dyDescent="0.25">
      <c r="A27" s="99" t="str">
        <f>'2 CONTEXTO E IDENTIFICACIÓN'!A29</f>
        <v>R19</v>
      </c>
      <c r="B27" s="100" t="str">
        <f>+'2 CONTEXTO E IDENTIFICACIÓN'!F29</f>
        <v xml:space="preserve">  </v>
      </c>
      <c r="C27" s="133" t="str">
        <f>+'3 PROBABIL E IMPACTO INHERENTE'!E27</f>
        <v/>
      </c>
      <c r="D27" s="133" t="str">
        <f>+'3 PROBABIL E IMPACTO INHERENTE'!M27</f>
        <v/>
      </c>
      <c r="E27" s="129" t="str">
        <f>+'4 MAPA CALOR INHERENTE'!C27</f>
        <v/>
      </c>
      <c r="F27" s="129" t="str">
        <f>+'4 MAPA CALOR INHERENTE'!D27</f>
        <v/>
      </c>
      <c r="G27" s="100" t="str">
        <f>+'4 MAPA CALOR INHERENTE'!E27</f>
        <v/>
      </c>
      <c r="H27" s="128" t="str">
        <f>+'5 VALORACIÓN DEL CONTROL'!S86</f>
        <v/>
      </c>
      <c r="I27" s="101" t="str">
        <f>+'5 VALORACIÓN DEL CONTROL'!T86</f>
        <v/>
      </c>
      <c r="J27" s="129" t="str">
        <f t="shared" si="3"/>
        <v/>
      </c>
      <c r="K27" s="129" t="str">
        <f t="shared" si="4"/>
        <v/>
      </c>
      <c r="L27" s="100" t="str">
        <f t="shared" si="5"/>
        <v/>
      </c>
      <c r="M27" s="100" t="str">
        <f t="shared" si="0"/>
        <v/>
      </c>
      <c r="N27" s="100" t="str">
        <f t="shared" si="1"/>
        <v/>
      </c>
      <c r="O27" s="221"/>
      <c r="P27" s="100" t="str">
        <f t="shared" si="2"/>
        <v/>
      </c>
      <c r="Q27" s="221"/>
      <c r="R27" s="221"/>
      <c r="S27" s="222"/>
      <c r="T27" s="222"/>
      <c r="U27" s="221"/>
      <c r="V27" s="221"/>
      <c r="W27" s="221"/>
      <c r="X27" s="221"/>
      <c r="Y27" s="221"/>
      <c r="Z27" s="221"/>
      <c r="AA27" s="102"/>
      <c r="AB27" s="102"/>
    </row>
    <row r="28" spans="1:50" ht="43.5" customHeight="1" x14ac:dyDescent="0.25">
      <c r="A28" s="99" t="str">
        <f>'2 CONTEXTO E IDENTIFICACIÓN'!A30</f>
        <v>R20</v>
      </c>
      <c r="B28" s="100" t="str">
        <f>+'2 CONTEXTO E IDENTIFICACIÓN'!F30</f>
        <v xml:space="preserve">  </v>
      </c>
      <c r="C28" s="133" t="str">
        <f>+'3 PROBABIL E IMPACTO INHERENTE'!E28</f>
        <v/>
      </c>
      <c r="D28" s="133" t="str">
        <f>+'3 PROBABIL E IMPACTO INHERENTE'!M28</f>
        <v/>
      </c>
      <c r="E28" s="129" t="str">
        <f>+'4 MAPA CALOR INHERENTE'!C28</f>
        <v/>
      </c>
      <c r="F28" s="129" t="str">
        <f>+'4 MAPA CALOR INHERENTE'!D28</f>
        <v/>
      </c>
      <c r="G28" s="100" t="str">
        <f>+'4 MAPA CALOR INHERENTE'!E28</f>
        <v/>
      </c>
      <c r="H28" s="128" t="str">
        <f>+'5 VALORACIÓN DEL CONTROL'!S90</f>
        <v/>
      </c>
      <c r="I28" s="101" t="str">
        <f>+'5 VALORACIÓN DEL CONTROL'!T90</f>
        <v/>
      </c>
      <c r="J28" s="129" t="str">
        <f t="shared" si="3"/>
        <v/>
      </c>
      <c r="K28" s="129" t="str">
        <f t="shared" si="4"/>
        <v/>
      </c>
      <c r="L28" s="100" t="str">
        <f t="shared" si="5"/>
        <v/>
      </c>
      <c r="M28" s="100" t="str">
        <f t="shared" si="0"/>
        <v/>
      </c>
      <c r="N28" s="100" t="str">
        <f t="shared" si="1"/>
        <v/>
      </c>
      <c r="O28" s="221"/>
      <c r="P28" s="100" t="str">
        <f t="shared" si="2"/>
        <v/>
      </c>
      <c r="Q28" s="221"/>
      <c r="R28" s="221"/>
      <c r="S28" s="222"/>
      <c r="T28" s="222"/>
      <c r="U28" s="221"/>
      <c r="V28" s="221"/>
      <c r="W28" s="221"/>
      <c r="X28" s="221"/>
      <c r="Y28" s="221"/>
      <c r="Z28" s="221"/>
      <c r="AA28" s="102"/>
      <c r="AB28" s="102"/>
    </row>
    <row r="29" spans="1:50" ht="14.45" customHeight="1" x14ac:dyDescent="0.25">
      <c r="B29" s="82"/>
      <c r="C29" s="82"/>
      <c r="D29" s="82"/>
      <c r="G29" s="82"/>
      <c r="I29" s="82"/>
      <c r="L29" s="82"/>
      <c r="M29" s="82"/>
      <c r="N29" s="82"/>
      <c r="O29" s="82"/>
      <c r="P29" s="82"/>
      <c r="Q29" s="82"/>
      <c r="R29" s="82"/>
      <c r="S29" s="134"/>
      <c r="T29" s="134"/>
      <c r="U29" s="82"/>
      <c r="V29" s="82"/>
      <c r="W29" s="82"/>
      <c r="X29" s="82"/>
      <c r="Y29" s="82"/>
      <c r="Z29" s="82"/>
      <c r="AA29" s="82"/>
      <c r="AB29" s="82"/>
      <c r="AM29" s="87"/>
      <c r="AN29" s="87"/>
      <c r="AO29" s="87"/>
      <c r="AP29" s="87"/>
      <c r="AQ29" s="87"/>
      <c r="AR29" s="82"/>
      <c r="AS29" s="82"/>
      <c r="AT29" s="82"/>
      <c r="AU29" s="82"/>
      <c r="AV29" s="82"/>
    </row>
    <row r="30" spans="1:50" ht="39" customHeight="1" x14ac:dyDescent="0.25">
      <c r="B30" s="82"/>
      <c r="C30" s="82"/>
      <c r="D30" s="82"/>
      <c r="G30" s="82"/>
      <c r="I30" s="82"/>
      <c r="L30" s="82"/>
      <c r="M30" s="82"/>
      <c r="N30" s="82"/>
      <c r="O30" s="82"/>
      <c r="P30" s="82"/>
      <c r="Q30" s="82"/>
      <c r="R30" s="82"/>
      <c r="S30" s="134"/>
      <c r="T30" s="134"/>
      <c r="U30" s="82"/>
      <c r="V30" s="82"/>
      <c r="W30" s="82"/>
      <c r="X30" s="82"/>
      <c r="Y30" s="82"/>
      <c r="Z30" s="82"/>
      <c r="AA30" s="82"/>
      <c r="AB30" s="82"/>
      <c r="AM30" s="87"/>
      <c r="AN30" s="87"/>
      <c r="AO30" s="87"/>
      <c r="AP30" s="87"/>
      <c r="AQ30" s="87"/>
      <c r="AR30" s="82"/>
      <c r="AS30" s="82"/>
      <c r="AT30" s="82"/>
      <c r="AU30" s="82"/>
      <c r="AV30" s="82"/>
    </row>
    <row r="31" spans="1:50" ht="19.5" customHeight="1" x14ac:dyDescent="0.25">
      <c r="B31" s="82"/>
      <c r="C31" s="82"/>
      <c r="D31" s="82"/>
      <c r="G31" s="82"/>
      <c r="I31" s="82"/>
      <c r="L31" s="82"/>
      <c r="M31" s="82"/>
      <c r="N31" s="82"/>
      <c r="O31" s="82"/>
      <c r="P31" s="82"/>
      <c r="Q31" s="82"/>
      <c r="R31" s="82"/>
      <c r="S31" s="134"/>
      <c r="T31" s="134"/>
      <c r="U31" s="82"/>
      <c r="V31" s="82"/>
      <c r="W31" s="82"/>
      <c r="X31" s="82"/>
      <c r="Y31" s="82"/>
      <c r="Z31" s="82"/>
      <c r="AA31" s="82"/>
      <c r="AB31" s="82"/>
      <c r="AM31" s="87"/>
      <c r="AN31" s="87"/>
      <c r="AO31" s="87"/>
      <c r="AP31" s="87"/>
      <c r="AQ31" s="87"/>
      <c r="AR31" s="82"/>
      <c r="AS31" s="82"/>
      <c r="AT31" s="82"/>
      <c r="AU31" s="82"/>
      <c r="AV31" s="82"/>
    </row>
    <row r="32" spans="1:50" ht="19.5" customHeight="1" x14ac:dyDescent="0.25">
      <c r="B32" s="82"/>
      <c r="C32" s="82"/>
      <c r="D32" s="82"/>
      <c r="G32" s="82"/>
      <c r="I32" s="82"/>
      <c r="L32" s="82"/>
      <c r="M32" s="82"/>
      <c r="N32" s="82"/>
      <c r="O32" s="82"/>
      <c r="P32" s="82"/>
      <c r="Q32" s="82"/>
      <c r="R32" s="82"/>
      <c r="S32" s="134"/>
      <c r="T32" s="134"/>
      <c r="U32" s="82"/>
      <c r="V32" s="82"/>
      <c r="W32" s="82"/>
      <c r="X32" s="82"/>
      <c r="Y32" s="82"/>
      <c r="Z32" s="82"/>
      <c r="AA32" s="82"/>
      <c r="AB32" s="82"/>
      <c r="AM32" s="87"/>
      <c r="AN32" s="87"/>
      <c r="AO32" s="87"/>
      <c r="AP32" s="87"/>
      <c r="AQ32" s="87"/>
      <c r="AR32" s="82"/>
      <c r="AS32" s="82"/>
      <c r="AT32" s="82"/>
      <c r="AU32" s="82"/>
      <c r="AV32" s="82"/>
    </row>
    <row r="33" spans="5:43" s="82" customFormat="1" ht="19.5" customHeight="1" x14ac:dyDescent="0.25">
      <c r="E33" s="130"/>
      <c r="F33" s="130"/>
      <c r="H33" s="87"/>
      <c r="J33" s="130"/>
      <c r="K33" s="130"/>
      <c r="S33" s="134"/>
      <c r="T33" s="134"/>
      <c r="AM33" s="87"/>
      <c r="AN33" s="87"/>
      <c r="AO33" s="87"/>
      <c r="AP33" s="87"/>
      <c r="AQ33" s="87"/>
    </row>
    <row r="34" spans="5:43" s="82" customFormat="1" ht="19.5" customHeight="1" x14ac:dyDescent="0.25">
      <c r="E34" s="130"/>
      <c r="F34" s="130"/>
      <c r="H34" s="87"/>
      <c r="J34" s="130"/>
      <c r="K34" s="130"/>
      <c r="S34" s="134"/>
      <c r="T34" s="134"/>
      <c r="AM34" s="87"/>
      <c r="AN34" s="87"/>
      <c r="AO34" s="87"/>
      <c r="AP34" s="87"/>
      <c r="AQ34" s="87"/>
    </row>
    <row r="35" spans="5:43" s="82" customFormat="1" ht="19.5" customHeight="1" x14ac:dyDescent="0.25">
      <c r="E35" s="130"/>
      <c r="F35" s="130"/>
      <c r="H35" s="87"/>
      <c r="J35" s="130"/>
      <c r="K35" s="130"/>
      <c r="S35" s="134"/>
      <c r="T35" s="134"/>
      <c r="AM35" s="87"/>
      <c r="AN35" s="87"/>
      <c r="AO35" s="87"/>
      <c r="AP35" s="87"/>
      <c r="AQ35" s="87"/>
    </row>
  </sheetData>
  <sheetProtection algorithmName="SHA-512" hashValue="AnLd0CgWKylFn+01nw10DhvnVaH4hE6yEFdk5BMVMkw8YRQ9gsaBn2Lsh80JzQ+hUpd3GA8/t1gLzvPdYmetgw==" saltValue="Nwf3tQCri65lLYqrD0KCnA==" spinCount="100000" sheet="1" formatCells="0" formatColumns="0" formatRows="0" sort="0" autoFilter="0" pivotTables="0"/>
  <autoFilter ref="A8:AX28" xr:uid="{00000000-0009-0000-0000-000007000000}">
    <filterColumn colId="41" showButton="0"/>
    <filterColumn colId="42" showButton="0"/>
    <filterColumn colId="43" showButton="0"/>
    <filterColumn colId="44" showButton="0"/>
    <filterColumn colId="45" showButton="0"/>
    <filterColumn colId="46" showButton="0"/>
  </autoFilter>
  <dataConsolidate/>
  <mergeCells count="10">
    <mergeCell ref="AC9:AC13"/>
    <mergeCell ref="E7:G7"/>
    <mergeCell ref="J7:L7"/>
    <mergeCell ref="U7:W7"/>
    <mergeCell ref="Q7:T7"/>
    <mergeCell ref="A2:C5"/>
    <mergeCell ref="D2:AG5"/>
    <mergeCell ref="AH2:AJ3"/>
    <mergeCell ref="AH4:AJ4"/>
    <mergeCell ref="AH5:AJ5"/>
  </mergeCells>
  <conditionalFormatting sqref="E9:E28">
    <cfRule type="cellIs" dxfId="31" priority="6" operator="equal">
      <formula>$AE$13</formula>
    </cfRule>
    <cfRule type="cellIs" dxfId="30" priority="7" operator="equal">
      <formula>$AE$12</formula>
    </cfRule>
    <cfRule type="cellIs" dxfId="29" priority="8" operator="equal">
      <formula>$AE$11</formula>
    </cfRule>
    <cfRule type="cellIs" dxfId="28" priority="9" operator="equal">
      <formula>$AE$10</formula>
    </cfRule>
    <cfRule type="cellIs" dxfId="27" priority="10" operator="equal">
      <formula>$AE$9</formula>
    </cfRule>
  </conditionalFormatting>
  <conditionalFormatting sqref="F9:F28">
    <cfRule type="cellIs" dxfId="26" priority="1" operator="equal">
      <formula>$AF$8</formula>
    </cfRule>
    <cfRule type="cellIs" dxfId="25" priority="2" operator="equal">
      <formula>$AG$8</formula>
    </cfRule>
    <cfRule type="cellIs" dxfId="24" priority="3" operator="equal">
      <formula>$AH$8</formula>
    </cfRule>
    <cfRule type="cellIs" dxfId="23" priority="4" operator="equal">
      <formula>$AI$8</formula>
    </cfRule>
    <cfRule type="cellIs" dxfId="22" priority="5" operator="equal">
      <formula>$AJ$8</formula>
    </cfRule>
  </conditionalFormatting>
  <conditionalFormatting sqref="G9:G28">
    <cfRule type="cellIs" dxfId="21" priority="11" operator="equal">
      <formula>$AF$16</formula>
    </cfRule>
    <cfRule type="cellIs" dxfId="20" priority="12" operator="equal">
      <formula>$AF$17</formula>
    </cfRule>
    <cfRule type="cellIs" dxfId="19" priority="13" operator="equal">
      <formula>$AF$18</formula>
    </cfRule>
    <cfRule type="cellIs" dxfId="18" priority="14" operator="equal">
      <formula>$AF$19</formula>
    </cfRule>
  </conditionalFormatting>
  <conditionalFormatting sqref="I9:J28">
    <cfRule type="cellIs" dxfId="17" priority="15" operator="equal">
      <formula>$AE$13</formula>
    </cfRule>
    <cfRule type="cellIs" dxfId="16" priority="16" operator="equal">
      <formula>$AE$12</formula>
    </cfRule>
    <cfRule type="cellIs" dxfId="15" priority="17" operator="equal">
      <formula>$AE$11</formula>
    </cfRule>
    <cfRule type="cellIs" dxfId="14" priority="18" operator="equal">
      <formula>$AE$10</formula>
    </cfRule>
    <cfRule type="cellIs" dxfId="13" priority="19" operator="equal">
      <formula>$AE$9</formula>
    </cfRule>
  </conditionalFormatting>
  <conditionalFormatting sqref="K9:K28">
    <cfRule type="cellIs" dxfId="12" priority="20" operator="equal">
      <formula>$AF$8</formula>
    </cfRule>
    <cfRule type="cellIs" dxfId="11" priority="21" operator="equal">
      <formula>$AG$8</formula>
    </cfRule>
    <cfRule type="cellIs" dxfId="10" priority="22" operator="equal">
      <formula>$AH$8</formula>
    </cfRule>
    <cfRule type="cellIs" dxfId="9" priority="23" operator="equal">
      <formula>$AI$8</formula>
    </cfRule>
    <cfRule type="cellIs" dxfId="8" priority="24" operator="equal">
      <formula>$AJ$8</formula>
    </cfRule>
  </conditionalFormatting>
  <conditionalFormatting sqref="L9:L28">
    <cfRule type="cellIs" dxfId="7" priority="30" operator="equal">
      <formula>$AF$16</formula>
    </cfRule>
    <cfRule type="cellIs" dxfId="6" priority="31" operator="equal">
      <formula>$AF$17</formula>
    </cfRule>
    <cfRule type="cellIs" dxfId="5" priority="32" operator="equal">
      <formula>$AF$18</formula>
    </cfRule>
    <cfRule type="cellIs" dxfId="4" priority="33" operator="equal">
      <formula>$AF$19</formula>
    </cfRule>
  </conditionalFormatting>
  <dataValidations count="4">
    <dataValidation type="list" allowBlank="1" showInputMessage="1" showErrorMessage="1" sqref="JP9:JV16"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O8" xr:uid="{00000000-0002-0000-0700-000001000000}"/>
    <dataValidation allowBlank="1" showInputMessage="1" showErrorMessage="1" prompt="Es la materialización del riesgo y las consecuencias de su aparición. Su escala es: 5 bajo impacto, 10 medio, 20 alto impacto._x000a_" sqref="JP8:JV8" xr:uid="{00000000-0002-0000-0700-000002000000}"/>
    <dataValidation type="list" allowBlank="1" showInputMessage="1" showErrorMessage="1" sqref="O9:O28" xr:uid="{00000000-0002-0000-0700-000003000000}">
      <formula1>INDIRECT($N9)</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'11 FORMULAS'!$V$3:$V$6</xm:f>
          </x14:formula1>
          <xm:sqref>Z9:Z28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39"/>
  <sheetViews>
    <sheetView zoomScale="70" zoomScaleNormal="70" workbookViewId="0">
      <selection activeCell="K30" sqref="K30"/>
    </sheetView>
  </sheetViews>
  <sheetFormatPr baseColWidth="10" defaultColWidth="10.85546875" defaultRowHeight="12.75" x14ac:dyDescent="0.2"/>
  <cols>
    <col min="1" max="1" width="32.140625" style="147" customWidth="1"/>
    <col min="2" max="2" width="38.42578125" style="147" bestFit="1" customWidth="1"/>
    <col min="3" max="3" width="21.7109375" style="147" customWidth="1"/>
    <col min="4" max="4" width="10.85546875" style="147"/>
    <col min="5" max="5" width="20.42578125" style="147" customWidth="1"/>
    <col min="6" max="6" width="16.42578125" style="147" customWidth="1"/>
    <col min="7" max="7" width="10.85546875" style="147"/>
    <col min="8" max="8" width="16" style="147" customWidth="1"/>
    <col min="9" max="9" width="21" style="147" customWidth="1"/>
    <col min="10" max="10" width="10.85546875" style="147"/>
    <col min="11" max="11" width="20.85546875" style="147" customWidth="1"/>
    <col min="12" max="12" width="10.85546875" style="147"/>
    <col min="13" max="13" width="21" style="147" customWidth="1"/>
    <col min="14" max="15" width="10.85546875" style="147"/>
    <col min="16" max="16" width="14.85546875" style="147" customWidth="1"/>
    <col min="17" max="17" width="10.85546875" style="147"/>
    <col min="18" max="18" width="16.42578125" style="147" customWidth="1"/>
    <col min="19" max="19" width="10.85546875" style="147"/>
    <col min="20" max="20" width="30.140625" style="147" customWidth="1"/>
    <col min="21" max="16384" width="10.85546875" style="147"/>
  </cols>
  <sheetData>
    <row r="1" spans="1:22" ht="25.5" customHeight="1" x14ac:dyDescent="0.2">
      <c r="A1" s="449" t="s">
        <v>273</v>
      </c>
      <c r="B1" s="449"/>
      <c r="E1" s="448" t="s">
        <v>132</v>
      </c>
      <c r="F1" s="448"/>
      <c r="G1" s="448"/>
      <c r="H1" s="448"/>
    </row>
    <row r="2" spans="1:22" ht="48.95" customHeight="1" x14ac:dyDescent="0.2">
      <c r="B2" s="159" t="s">
        <v>50</v>
      </c>
      <c r="C2" s="159"/>
      <c r="E2" s="447" t="s">
        <v>104</v>
      </c>
      <c r="F2" s="447"/>
      <c r="G2" s="447"/>
      <c r="H2" s="447"/>
      <c r="I2" s="447"/>
      <c r="K2" s="447" t="s">
        <v>95</v>
      </c>
      <c r="L2" s="447"/>
      <c r="M2" s="447"/>
      <c r="O2" s="447" t="s">
        <v>113</v>
      </c>
      <c r="P2" s="447"/>
      <c r="R2" s="148" t="s">
        <v>124</v>
      </c>
      <c r="T2" s="148" t="s">
        <v>152</v>
      </c>
      <c r="V2" s="90" t="s">
        <v>131</v>
      </c>
    </row>
    <row r="3" spans="1:22" ht="29.25" thickBot="1" x14ac:dyDescent="0.25">
      <c r="A3" s="149" t="s">
        <v>8</v>
      </c>
      <c r="B3" s="159" t="s">
        <v>8</v>
      </c>
      <c r="C3" s="159" t="s">
        <v>50</v>
      </c>
      <c r="E3" s="150" t="s">
        <v>89</v>
      </c>
      <c r="F3" s="150" t="s">
        <v>90</v>
      </c>
      <c r="H3" s="150" t="s">
        <v>91</v>
      </c>
      <c r="I3" s="150" t="s">
        <v>92</v>
      </c>
      <c r="K3" s="148" t="s">
        <v>96</v>
      </c>
      <c r="L3" s="148" t="s">
        <v>3</v>
      </c>
      <c r="M3" s="148" t="s">
        <v>101</v>
      </c>
      <c r="O3" s="154" t="s">
        <v>89</v>
      </c>
      <c r="P3" s="154" t="s">
        <v>199</v>
      </c>
      <c r="R3" s="149" t="s">
        <v>125</v>
      </c>
      <c r="T3" s="18" t="s">
        <v>136</v>
      </c>
      <c r="V3" s="69" t="s">
        <v>141</v>
      </c>
    </row>
    <row r="4" spans="1:22" ht="28.5" x14ac:dyDescent="0.2">
      <c r="A4" s="158" t="s">
        <v>155</v>
      </c>
      <c r="B4" s="161" t="s">
        <v>155</v>
      </c>
      <c r="C4" s="173" t="s">
        <v>133</v>
      </c>
      <c r="E4" s="149" t="s">
        <v>105</v>
      </c>
      <c r="F4" s="151">
        <v>0.25</v>
      </c>
      <c r="H4" s="149" t="s">
        <v>93</v>
      </c>
      <c r="I4" s="151">
        <v>0.25</v>
      </c>
      <c r="K4" s="149" t="s">
        <v>97</v>
      </c>
      <c r="L4" s="149" t="s">
        <v>99</v>
      </c>
      <c r="M4" s="149" t="s">
        <v>102</v>
      </c>
      <c r="O4" s="149" t="s">
        <v>105</v>
      </c>
      <c r="P4" s="197" t="s">
        <v>53</v>
      </c>
      <c r="R4" s="149" t="s">
        <v>126</v>
      </c>
      <c r="T4" s="18" t="s">
        <v>137</v>
      </c>
      <c r="V4" s="69" t="s">
        <v>143</v>
      </c>
    </row>
    <row r="5" spans="1:22" ht="29.25" thickBot="1" x14ac:dyDescent="0.25">
      <c r="A5" s="158" t="s">
        <v>156</v>
      </c>
      <c r="B5" s="165"/>
      <c r="C5" s="174"/>
      <c r="E5" s="149" t="s">
        <v>106</v>
      </c>
      <c r="F5" s="151">
        <v>0.15</v>
      </c>
      <c r="H5" s="149" t="s">
        <v>94</v>
      </c>
      <c r="I5" s="151">
        <v>0.15</v>
      </c>
      <c r="K5" s="149" t="s">
        <v>98</v>
      </c>
      <c r="L5" s="149" t="s">
        <v>100</v>
      </c>
      <c r="M5" s="149" t="s">
        <v>103</v>
      </c>
      <c r="O5" s="149" t="s">
        <v>106</v>
      </c>
      <c r="P5" s="197" t="s">
        <v>53</v>
      </c>
      <c r="R5" s="149" t="s">
        <v>127</v>
      </c>
      <c r="T5" s="18" t="s">
        <v>138</v>
      </c>
      <c r="V5" s="69" t="s">
        <v>142</v>
      </c>
    </row>
    <row r="6" spans="1:22" ht="28.5" x14ac:dyDescent="0.2">
      <c r="A6" s="158" t="s">
        <v>157</v>
      </c>
      <c r="B6" s="167" t="s">
        <v>156</v>
      </c>
      <c r="C6" s="175" t="s">
        <v>139</v>
      </c>
      <c r="E6" s="149" t="s">
        <v>107</v>
      </c>
      <c r="F6" s="151">
        <v>0.1</v>
      </c>
      <c r="H6" s="149"/>
      <c r="I6" s="149"/>
      <c r="K6" s="149"/>
      <c r="L6" s="149"/>
      <c r="M6" s="149"/>
      <c r="O6" s="149" t="s">
        <v>107</v>
      </c>
      <c r="P6" s="197" t="s">
        <v>86</v>
      </c>
      <c r="R6" s="149" t="s">
        <v>128</v>
      </c>
      <c r="T6" s="18" t="s">
        <v>261</v>
      </c>
      <c r="V6" s="149"/>
    </row>
    <row r="7" spans="1:22" ht="13.5" thickBot="1" x14ac:dyDescent="0.25">
      <c r="A7" s="158" t="s">
        <v>158</v>
      </c>
      <c r="B7" s="165"/>
      <c r="C7" s="174"/>
      <c r="E7" s="149"/>
      <c r="F7" s="151"/>
      <c r="O7" s="152"/>
      <c r="R7" s="149" t="s">
        <v>129</v>
      </c>
    </row>
    <row r="8" spans="1:22" x14ac:dyDescent="0.2">
      <c r="A8" s="158" t="s">
        <v>159</v>
      </c>
      <c r="B8" s="167" t="s">
        <v>157</v>
      </c>
      <c r="C8" s="175" t="s">
        <v>76</v>
      </c>
      <c r="R8" s="149"/>
    </row>
    <row r="9" spans="1:22" ht="26.25" thickBot="1" x14ac:dyDescent="0.25">
      <c r="A9" s="158" t="s">
        <v>160</v>
      </c>
      <c r="B9" s="169"/>
      <c r="C9" s="174"/>
    </row>
    <row r="10" spans="1:22" x14ac:dyDescent="0.2">
      <c r="A10" s="158" t="s">
        <v>161</v>
      </c>
      <c r="B10" s="167" t="s">
        <v>158</v>
      </c>
      <c r="C10" s="175" t="s">
        <v>134</v>
      </c>
    </row>
    <row r="11" spans="1:22" ht="14.1" customHeight="1" thickBot="1" x14ac:dyDescent="0.25">
      <c r="A11" s="160"/>
      <c r="B11" s="165"/>
      <c r="C11" s="174"/>
    </row>
    <row r="12" spans="1:22" ht="14.1" customHeight="1" x14ac:dyDescent="0.2">
      <c r="B12" s="167" t="s">
        <v>159</v>
      </c>
      <c r="C12" s="168" t="s">
        <v>133</v>
      </c>
    </row>
    <row r="13" spans="1:22" ht="14.1" customHeight="1" x14ac:dyDescent="0.2">
      <c r="A13" s="307" t="s">
        <v>275</v>
      </c>
      <c r="B13" s="164"/>
      <c r="C13" s="163" t="s">
        <v>139</v>
      </c>
    </row>
    <row r="14" spans="1:22" ht="14.1" customHeight="1" x14ac:dyDescent="0.2">
      <c r="A14" s="147" t="s">
        <v>276</v>
      </c>
      <c r="B14" s="162"/>
      <c r="C14" s="163" t="s">
        <v>76</v>
      </c>
    </row>
    <row r="15" spans="1:22" ht="14.1" customHeight="1" x14ac:dyDescent="0.2">
      <c r="A15" s="147" t="s">
        <v>277</v>
      </c>
      <c r="B15" s="162"/>
      <c r="C15" s="163" t="s">
        <v>134</v>
      </c>
    </row>
    <row r="16" spans="1:22" ht="14.1" customHeight="1" x14ac:dyDescent="0.2">
      <c r="B16" s="162"/>
      <c r="C16" s="163" t="s">
        <v>48</v>
      </c>
    </row>
    <row r="17" spans="1:6" ht="14.1" customHeight="1" thickBot="1" x14ac:dyDescent="0.25">
      <c r="B17" s="165"/>
      <c r="C17" s="166"/>
    </row>
    <row r="18" spans="1:6" ht="25.5" x14ac:dyDescent="0.2">
      <c r="B18" s="167" t="s">
        <v>160</v>
      </c>
      <c r="C18" s="168" t="s">
        <v>133</v>
      </c>
    </row>
    <row r="19" spans="1:6" ht="14.1" customHeight="1" x14ac:dyDescent="0.2">
      <c r="B19" s="162"/>
      <c r="C19" s="163" t="s">
        <v>139</v>
      </c>
    </row>
    <row r="20" spans="1:6" ht="14.1" customHeight="1" x14ac:dyDescent="0.2">
      <c r="B20" s="162"/>
      <c r="C20" s="163" t="s">
        <v>76</v>
      </c>
    </row>
    <row r="21" spans="1:6" ht="14.1" customHeight="1" x14ac:dyDescent="0.2">
      <c r="B21" s="162"/>
      <c r="C21" s="163" t="s">
        <v>134</v>
      </c>
    </row>
    <row r="22" spans="1:6" ht="14.1" customHeight="1" x14ac:dyDescent="0.2">
      <c r="B22" s="162"/>
      <c r="C22" s="163" t="s">
        <v>48</v>
      </c>
    </row>
    <row r="23" spans="1:6" ht="14.1" customHeight="1" thickBot="1" x14ac:dyDescent="0.25">
      <c r="B23" s="169"/>
      <c r="C23" s="170"/>
    </row>
    <row r="24" spans="1:6" ht="14.1" customHeight="1" x14ac:dyDescent="0.2">
      <c r="B24" s="167" t="s">
        <v>161</v>
      </c>
      <c r="C24" s="168" t="s">
        <v>48</v>
      </c>
    </row>
    <row r="25" spans="1:6" ht="14.1" customHeight="1" x14ac:dyDescent="0.2">
      <c r="B25" s="162"/>
      <c r="C25" s="163" t="s">
        <v>139</v>
      </c>
    </row>
    <row r="26" spans="1:6" ht="14.1" customHeight="1" thickBot="1" x14ac:dyDescent="0.25">
      <c r="B26" s="165"/>
      <c r="C26" s="166"/>
    </row>
    <row r="31" spans="1:6" x14ac:dyDescent="0.2">
      <c r="A31" s="307" t="s">
        <v>275</v>
      </c>
      <c r="B31" s="147" t="s">
        <v>287</v>
      </c>
      <c r="C31" s="147" t="s">
        <v>288</v>
      </c>
    </row>
    <row r="32" spans="1:6" ht="15" x14ac:dyDescent="0.25">
      <c r="A32" s="147" t="s">
        <v>276</v>
      </c>
      <c r="B32" s="18" t="s">
        <v>283</v>
      </c>
      <c r="C32" s="147" t="s">
        <v>286</v>
      </c>
      <c r="D32"/>
      <c r="E32"/>
      <c r="F32"/>
    </row>
    <row r="33" spans="1:7" ht="15" x14ac:dyDescent="0.25">
      <c r="B33" s="18" t="s">
        <v>284</v>
      </c>
      <c r="D33"/>
      <c r="E33"/>
      <c r="F33"/>
      <c r="G33"/>
    </row>
    <row r="34" spans="1:7" ht="28.5" x14ac:dyDescent="0.2">
      <c r="B34" s="18" t="s">
        <v>285</v>
      </c>
    </row>
    <row r="35" spans="1:7" x14ac:dyDescent="0.2">
      <c r="B35" s="147" t="s">
        <v>289</v>
      </c>
      <c r="C35" s="147" t="s">
        <v>290</v>
      </c>
    </row>
    <row r="36" spans="1:7" ht="30" x14ac:dyDescent="0.2">
      <c r="A36" s="147" t="s">
        <v>277</v>
      </c>
      <c r="B36" s="308" t="s">
        <v>278</v>
      </c>
      <c r="C36" s="147" t="s">
        <v>282</v>
      </c>
    </row>
    <row r="37" spans="1:7" ht="30" x14ac:dyDescent="0.2">
      <c r="B37" s="308" t="s">
        <v>279</v>
      </c>
    </row>
    <row r="38" spans="1:7" ht="30" x14ac:dyDescent="0.2">
      <c r="B38" s="308" t="s">
        <v>280</v>
      </c>
    </row>
    <row r="39" spans="1:7" ht="30" x14ac:dyDescent="0.2">
      <c r="B39" s="308" t="s">
        <v>281</v>
      </c>
    </row>
  </sheetData>
  <sheetProtection algorithmName="SHA-512" hashValue="hIyDuIEYs+nqigEFwUwpZpvIB+e+E1E48zxVh1nMYD1K4g0bvoMFB8nK7RnyQqgY64uOEe1wl/F0z9RZhX82iQ==" saltValue="XPJrJQkbrCNZHEk+wOsoGA==" spinCount="100000" sheet="1" formatCells="0" formatColumns="0" formatRows="0"/>
  <mergeCells count="5">
    <mergeCell ref="E2:I2"/>
    <mergeCell ref="K2:M2"/>
    <mergeCell ref="O2:P2"/>
    <mergeCell ref="E1:H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21</vt:i4>
      </vt:variant>
    </vt:vector>
  </HeadingPairs>
  <TitlesOfParts>
    <vt:vector size="32" baseType="lpstr">
      <vt:lpstr>1 INSTRUCTIVO</vt:lpstr>
      <vt:lpstr>2 CONTEXTO E IDENTIFICACIÓN</vt:lpstr>
      <vt:lpstr>3 PROBABIL E IMPACTO INHERENTE</vt:lpstr>
      <vt:lpstr>4 MAPA CALOR INHERENTE</vt:lpstr>
      <vt:lpstr>5 VALORACIÓN DEL CONTROL</vt:lpstr>
      <vt:lpstr>6 MAPA CALOR RESIDUAL</vt:lpstr>
      <vt:lpstr>7 MAPA CALOR INHEREN Y RESIDUAL</vt:lpstr>
      <vt:lpstr>8 MAPA RIESGOS</vt:lpstr>
      <vt:lpstr>11 FORMULAS</vt:lpstr>
      <vt:lpstr>9 RIESGO DEL PROCESO</vt:lpstr>
      <vt:lpstr>10 CONTROL DE CAMBIOS</vt:lpstr>
      <vt:lpstr>Afectación_Económica</vt:lpstr>
      <vt:lpstr>'10 CONTROL DE CAMBIOS'!Área_de_impresión</vt:lpstr>
      <vt:lpstr>'3 PROBABIL E IMPACTO INHERENTE'!Área_de_impresión</vt:lpstr>
      <vt:lpstr>E_Relaciones_Laborales</vt:lpstr>
      <vt:lpstr>F_Usuarios_Productos_y_Prácticas_Organizacionales</vt:lpstr>
      <vt:lpstr>Fiscal</vt:lpstr>
      <vt:lpstr>Fiscal_A</vt:lpstr>
      <vt:lpstr>Fiscal_B</vt:lpstr>
      <vt:lpstr>G_Daños_Activos_Físicos</vt:lpstr>
      <vt:lpstr>Gestión</vt:lpstr>
      <vt:lpstr>Gestión_A</vt:lpstr>
      <vt:lpstr>Gestión_B</vt:lpstr>
      <vt:lpstr>Posibilidad__de_efecto_dañoso_sobre_el_interes_patrimonial</vt:lpstr>
      <vt:lpstr>Posibilidad_de_pérdida_Económica</vt:lpstr>
      <vt:lpstr>Reducir_mitigar_Transferir_Evitar</vt:lpstr>
      <vt:lpstr>Reputacional</vt:lpstr>
      <vt:lpstr>Requiere_Plan_de_Acción</vt:lpstr>
      <vt:lpstr>Tipo</vt:lpstr>
      <vt:lpstr>'2 CONTEXTO E IDENTIFICACIÓN'!Títulos_a_imprimir</vt:lpstr>
      <vt:lpstr>'3 PROBABIL E IMPACTO INHERENTE'!Títulos_a_imprimir</vt:lpstr>
      <vt:lpstr>'5 VALORACIÓN DEL CONTROL'!Títulos_a_imprimir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BENAVIDES SALAS</dc:creator>
  <cp:lastModifiedBy>CENTRO DE SALUD AMBALA</cp:lastModifiedBy>
  <cp:lastPrinted>2021-05-20T21:19:24Z</cp:lastPrinted>
  <dcterms:created xsi:type="dcterms:W3CDTF">2006-09-16T00:00:00Z</dcterms:created>
  <dcterms:modified xsi:type="dcterms:W3CDTF">2025-12-30T18:55:56Z</dcterms:modified>
</cp:coreProperties>
</file>